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G:\StMUK\Abteilungen\Abteilung VII\Referat VII_3\Gemeinsame Dateien\LEBE_Lehrerbedarf_Fachklassennummern\2026\LEBE Arbeitsdatei\WS\WS V1\"/>
    </mc:Choice>
  </mc:AlternateContent>
  <xr:revisionPtr revIDLastSave="0" documentId="13_ncr:1_{490AC317-C43E-481A-877B-44FCB966D32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ogo" sheetId="1" r:id="rId1"/>
    <sheet name="Schule" sheetId="2" r:id="rId2"/>
    <sheet name="Formblatt1" sheetId="3" r:id="rId3"/>
    <sheet name="Formblatt2" sheetId="4" r:id="rId4"/>
    <sheet name="3- und 4-stufig" sheetId="8" state="hidden" r:id="rId5"/>
    <sheet name="2-stufig" sheetId="9" state="hidden" r:id="rId6"/>
    <sheet name="Schulverzeichnis" sheetId="7" state="hidden" r:id="rId7"/>
    <sheet name="Modul1" sheetId="5" state="very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6" hidden="1">Schulverzeichnis!$A$2:$G$2</definedName>
    <definedName name="BFS_diät">#REF!</definedName>
    <definedName name="_xlnm.Print_Area" localSheetId="2">Formblatt1!$A$1:$U$35</definedName>
    <definedName name="_xlnm.Print_Area" localSheetId="3">Formblatt2!$A$1:$L$84</definedName>
    <definedName name="_xlnm.Print_Area" localSheetId="0">Logo!$A$1:$G$32</definedName>
    <definedName name="_xlnm.Print_Area" localSheetId="1">Schule!$A$1:$H$56</definedName>
    <definedName name="Fak_sp4_03">[1]!Dat_speichern</definedName>
    <definedName name="GeheZu_BAS">[2]!GeheZu_BAS</definedName>
    <definedName name="GeheZu_BFS_HW">[2]!GeheZu_BFS_HW</definedName>
    <definedName name="GeheZu_BFS_KP">[2]!GeheZu_BFS_KP</definedName>
    <definedName name="GeheZu_BFS_SP">[2]!GeheZu_BFS_SP</definedName>
    <definedName name="GeheZu_FAKHW">[3]!GeheZu_FAKHW</definedName>
    <definedName name="GeheZu_Fb2">[4]!GeheZu_Fb2</definedName>
    <definedName name="Mappe_Metall">#REF!</definedName>
    <definedName name="Mappe_Wirtschaft">#REF!</definedName>
    <definedName name="Modul1.Drucke_Blatt">[5]!Modul1.Drucke_Blatt</definedName>
    <definedName name="Modul1.GeheZu_Logo">[5]!Modul1.GeheZu_Logo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3" l="1"/>
  <c r="B27" i="3"/>
  <c r="B22" i="3"/>
  <c r="B18" i="3"/>
  <c r="K22" i="3"/>
  <c r="K18" i="3" l="1"/>
  <c r="K17" i="3"/>
  <c r="K21" i="3"/>
  <c r="K26" i="3"/>
  <c r="K29" i="3" l="1"/>
  <c r="J27" i="3"/>
  <c r="J26" i="3"/>
  <c r="J25" i="3"/>
  <c r="J24" i="3"/>
  <c r="J22" i="3"/>
  <c r="J21" i="3"/>
  <c r="J18" i="3"/>
  <c r="J17" i="3"/>
  <c r="B24" i="3" l="1"/>
  <c r="B26" i="3"/>
  <c r="B17" i="3"/>
  <c r="B25" i="3"/>
  <c r="L29" i="3"/>
  <c r="C29" i="3" l="1"/>
  <c r="P29" i="3"/>
  <c r="R29" i="3"/>
  <c r="T12" i="3" l="1"/>
  <c r="M12" i="3"/>
  <c r="B12" i="3"/>
  <c r="G12" i="3" s="1"/>
  <c r="E12" i="3" l="1"/>
  <c r="T25" i="3"/>
  <c r="M25" i="3"/>
  <c r="G25" i="3"/>
  <c r="E25" i="3" l="1"/>
  <c r="T20" i="3"/>
  <c r="T26" i="3"/>
  <c r="M26" i="3"/>
  <c r="G26" i="3"/>
  <c r="E26" i="3" l="1"/>
  <c r="U31" i="3" l="1"/>
  <c r="D10" i="2" l="1"/>
  <c r="N12" i="3" s="1"/>
  <c r="O12" i="3" s="1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3" i="7"/>
  <c r="N15" i="3" l="1"/>
  <c r="O15" i="3" s="1"/>
  <c r="N25" i="3"/>
  <c r="O25" i="3" s="1"/>
  <c r="N26" i="3"/>
  <c r="O26" i="3" s="1"/>
  <c r="N22" i="3"/>
  <c r="N17" i="3"/>
  <c r="N18" i="3"/>
  <c r="N13" i="3"/>
  <c r="O13" i="3" s="1"/>
  <c r="N21" i="3"/>
  <c r="N16" i="3"/>
  <c r="O16" i="3" s="1"/>
  <c r="N24" i="3"/>
  <c r="O24" i="3" s="1"/>
  <c r="N27" i="3"/>
  <c r="N20" i="3"/>
  <c r="O20" i="3" s="1"/>
  <c r="B13" i="3"/>
  <c r="E13" i="3" s="1"/>
  <c r="M13" i="3"/>
  <c r="M17" i="3"/>
  <c r="M20" i="3"/>
  <c r="M21" i="3"/>
  <c r="M22" i="3"/>
  <c r="M24" i="3"/>
  <c r="M27" i="3"/>
  <c r="B15" i="3"/>
  <c r="E15" i="3" s="1"/>
  <c r="B16" i="3"/>
  <c r="G16" i="3" s="1"/>
  <c r="G17" i="3"/>
  <c r="E18" i="3"/>
  <c r="B20" i="3"/>
  <c r="G20" i="3" s="1"/>
  <c r="B21" i="3"/>
  <c r="G22" i="3"/>
  <c r="E24" i="3"/>
  <c r="E27" i="3"/>
  <c r="J53" i="4"/>
  <c r="T18" i="3"/>
  <c r="T17" i="3"/>
  <c r="T16" i="3"/>
  <c r="T27" i="3"/>
  <c r="T13" i="3"/>
  <c r="L28" i="4"/>
  <c r="L35" i="4" s="1"/>
  <c r="I1" i="4"/>
  <c r="L5" i="4"/>
  <c r="C6" i="4"/>
  <c r="L6" i="4"/>
  <c r="C5" i="3"/>
  <c r="T5" i="3"/>
  <c r="T6" i="3"/>
  <c r="T15" i="3"/>
  <c r="T21" i="3"/>
  <c r="T22" i="3"/>
  <c r="M16" i="3"/>
  <c r="M15" i="3"/>
  <c r="M18" i="3"/>
  <c r="U26" i="3" l="1"/>
  <c r="U25" i="3"/>
  <c r="M29" i="3"/>
  <c r="N29" i="3"/>
  <c r="E21" i="3"/>
  <c r="B29" i="3"/>
  <c r="T29" i="3"/>
  <c r="E22" i="3"/>
  <c r="E17" i="3"/>
  <c r="E20" i="3"/>
  <c r="U20" i="3" s="1"/>
  <c r="G24" i="3"/>
  <c r="U24" i="3" s="1"/>
  <c r="G18" i="3"/>
  <c r="O18" i="3" s="1"/>
  <c r="E16" i="3"/>
  <c r="U16" i="3" s="1"/>
  <c r="G27" i="3"/>
  <c r="G15" i="3"/>
  <c r="U15" i="3" s="1"/>
  <c r="G21" i="3"/>
  <c r="G31" i="3"/>
  <c r="G13" i="3"/>
  <c r="O27" i="3" l="1"/>
  <c r="U27" i="3" s="1"/>
  <c r="O22" i="3"/>
  <c r="U22" i="3" s="1"/>
  <c r="U18" i="3"/>
  <c r="O21" i="3"/>
  <c r="U21" i="3" s="1"/>
  <c r="O17" i="3"/>
  <c r="U17" i="3" s="1"/>
  <c r="E29" i="3"/>
  <c r="G29" i="3"/>
  <c r="U13" i="3" l="1"/>
  <c r="O29" i="3"/>
  <c r="U12" i="3"/>
  <c r="U29" i="3" l="1"/>
  <c r="U33" i="3" s="1"/>
  <c r="J37" i="4" s="1"/>
  <c r="L55" i="4" s="1"/>
  <c r="L57" i="4" s="1"/>
</calcChain>
</file>

<file path=xl/sharedStrings.xml><?xml version="1.0" encoding="utf-8"?>
<sst xmlns="http://schemas.openxmlformats.org/spreadsheetml/2006/main" count="1451" uniqueCount="387">
  <si>
    <t xml:space="preserve"> 1) </t>
  </si>
  <si>
    <t xml:space="preserve">gem. KMS vom 21.02.2005 mit Nr. VII.8- P 900-7.1287, ergänzt durch KMS vom 01.04.2005 </t>
  </si>
  <si>
    <t xml:space="preserve">     </t>
  </si>
  <si>
    <t>Ermittlung des Bedarfs an Lehrerwochenstunden an Wirtschaftschulen</t>
  </si>
  <si>
    <t>Schuljahr:</t>
  </si>
  <si>
    <t>Schulnummer:</t>
  </si>
  <si>
    <t>Schule:</t>
  </si>
  <si>
    <t>Formblatt 1</t>
  </si>
  <si>
    <t>Grundbedarf</t>
  </si>
  <si>
    <t>Zusatzbedarf</t>
  </si>
  <si>
    <t>Summe</t>
  </si>
  <si>
    <t>Abschläge für</t>
  </si>
  <si>
    <t xml:space="preserve"> </t>
  </si>
  <si>
    <t>Gesamt</t>
  </si>
  <si>
    <t>Zahl der Klassen</t>
  </si>
  <si>
    <t>Zahl der Schüler</t>
  </si>
  <si>
    <t xml:space="preserve">Stunden-faktor        </t>
  </si>
  <si>
    <t>Stunden-faktor</t>
  </si>
  <si>
    <t>Lehrerwochen-stunden ohne DSU</t>
  </si>
  <si>
    <t>nicht erteilten Pflicht-</t>
  </si>
  <si>
    <t>Klassen unterhalb der Schülermindestzahl</t>
  </si>
  <si>
    <t>Lehrerwochen- stunden</t>
  </si>
  <si>
    <t>unterricht ohne DSU</t>
  </si>
  <si>
    <t>Formblatt 2</t>
  </si>
  <si>
    <t>Ermittlung des Gesamtbedarfs an Lehrerwochenstunden</t>
  </si>
  <si>
    <t>Schulnr.:</t>
  </si>
  <si>
    <t>1.</t>
  </si>
  <si>
    <t>1.1</t>
  </si>
  <si>
    <t>1.1.1</t>
  </si>
  <si>
    <t>1.2</t>
  </si>
  <si>
    <t>1.2.1</t>
  </si>
  <si>
    <t>(Gesamtsumme)</t>
  </si>
  <si>
    <t>1.2.2</t>
  </si>
  <si>
    <t>1.3</t>
  </si>
  <si>
    <t>1.3.1</t>
  </si>
  <si>
    <t>1.3.2</t>
  </si>
  <si>
    <t>1.5</t>
  </si>
  <si>
    <t>Referendare</t>
  </si>
  <si>
    <t>2.</t>
  </si>
  <si>
    <t>Zwischensumme   (Summe 1.1 bis 1.5)</t>
  </si>
  <si>
    <t>3.</t>
  </si>
  <si>
    <t>4.</t>
  </si>
  <si>
    <t>4.1</t>
  </si>
  <si>
    <t>4.2</t>
  </si>
  <si>
    <t>5.</t>
  </si>
  <si>
    <t>6.</t>
  </si>
  <si>
    <t>7.</t>
  </si>
  <si>
    <t>Anrechnungsstunden für</t>
  </si>
  <si>
    <t>8.</t>
  </si>
  <si>
    <t>9.</t>
  </si>
  <si>
    <t>Anmerkungen (z. B. Fächerverbindungen bei Lehrerbedarf/-überhang)</t>
  </si>
  <si>
    <t>Ermittlung des Gesamtbedarfs an Lehrerwochenstunden an Wirtschaftsschulen</t>
  </si>
  <si>
    <t>an die Schule abgeordnete VZ-/TZ-Lehrkräfte</t>
  </si>
  <si>
    <t>Abzug für Abordnungen von VZ-/TZ-Lehrkräften (z.B. an andere Schulen)</t>
  </si>
  <si>
    <t>10.</t>
  </si>
  <si>
    <t xml:space="preserve">Arbeitszeitkonto </t>
  </si>
  <si>
    <t xml:space="preserve"> 2)</t>
  </si>
  <si>
    <t>8.4</t>
  </si>
  <si>
    <t>8.1</t>
  </si>
  <si>
    <t>8.2</t>
  </si>
  <si>
    <t>8.3</t>
  </si>
  <si>
    <t>1.1.2</t>
  </si>
  <si>
    <t>Abzug für Ermäßigungsstunden/ Freistellungen</t>
  </si>
  <si>
    <t xml:space="preserve"> (Alter, Erwerbsminderung, Personalrat, Elternzeit, ...)</t>
  </si>
  <si>
    <t>insgesamt abgedeckte Lehrerwochenstunden (Differenz  2 - 3 - 4 - 5)</t>
  </si>
  <si>
    <t>Gesamtbedarf an Lehrerwochenstunden (Summe 7 + 8 )</t>
  </si>
  <si>
    <t>Lehrerbedarf (Wo.-Std.) (Differenz 9 - 6)</t>
  </si>
  <si>
    <t>der 4. Qualfifikationsebene (= höherer Dienst) (einschl. Schulleiter)</t>
  </si>
  <si>
    <t>der 3. Qualfifikationsebene (= gehobener Dienst)</t>
  </si>
  <si>
    <t>der 4. QE (= höherer Dienst)</t>
  </si>
  <si>
    <t>der 3. QE (= gehobener Dienst)</t>
  </si>
  <si>
    <t>Freiwilliges Arbeitszeitkonto (absolute Gesamtsumme seit dem Schuljahr 2007/08)</t>
  </si>
  <si>
    <t>(absolute Gesamtsumme)</t>
  </si>
  <si>
    <t>11.</t>
  </si>
  <si>
    <t>11.1</t>
  </si>
  <si>
    <t>11.2</t>
  </si>
  <si>
    <t xml:space="preserve"> 3)</t>
  </si>
  <si>
    <t xml:space="preserve">gem. KMS vom 11.11.2013 mit Nr. II.5- 5 P 9004-6.132625 </t>
  </si>
  <si>
    <t xml:space="preserve"> 4)</t>
  </si>
  <si>
    <t>Das freiwillige Arbeitszeitkonto ist nur einzutragen, wenn die Wirtschaftsschule eigenständig ist.</t>
  </si>
  <si>
    <t>Ansonsten ist das Arbeitszeitkonto in der LeBe oder der VUÜ mitzuführen.</t>
  </si>
  <si>
    <t>7.1</t>
  </si>
  <si>
    <t>7.2</t>
  </si>
  <si>
    <t>aus Formblatt 1</t>
  </si>
  <si>
    <t xml:space="preserve">Gesamt Lehrerwochenstunden </t>
  </si>
  <si>
    <t>2-stufig</t>
  </si>
  <si>
    <t>3-stufig</t>
  </si>
  <si>
    <t>4-stufig</t>
  </si>
  <si>
    <t xml:space="preserve">  Jgst. 7 </t>
  </si>
  <si>
    <t xml:space="preserve">  Jgst. 8 </t>
  </si>
  <si>
    <t>Jgst. 11</t>
  </si>
  <si>
    <t>von der Schulaufsicht genehmigte Stunden</t>
  </si>
  <si>
    <t>BayStMUK SL</t>
  </si>
  <si>
    <t>gem. Ziff. 2 der KMBek vom 05. Februar 2019 mit Nr. VI.7-BP9004-7a.6 694 (BayMBl. 2019 Nr. 72, 20. Februar 2019)</t>
  </si>
  <si>
    <t>8.5</t>
  </si>
  <si>
    <t>die Ständige Vertretung der Schulleitung (Ziff. 2.1.2)</t>
  </si>
  <si>
    <t>die Leitung einer Schule (Ziff. 2.1.1)</t>
  </si>
  <si>
    <t>die Seminarlehrertätigkeit (Ziff. 2.1.4)</t>
  </si>
  <si>
    <t>Aufgaben der Schulverwaltung und für päd. Aufgaben (Ziff. 2.2)</t>
  </si>
  <si>
    <t>überörtliche Aufgaben (z. B. Lehrplankommission, Fachmitarbeiter) (Ziff. 2.3)</t>
  </si>
  <si>
    <t>(Gesamtsumme für dieses Schuljahr)</t>
  </si>
  <si>
    <t xml:space="preserve">Zahl der 
Schüler
mind. 16 </t>
  </si>
  <si>
    <t>Gebundener Ganztag</t>
  </si>
  <si>
    <t>erweiterter Grundbedarf</t>
  </si>
  <si>
    <t>Gesamt-Schülerzahl</t>
  </si>
  <si>
    <t>Reg</t>
  </si>
  <si>
    <t>Status</t>
  </si>
  <si>
    <t>Status_Schuldatei.Status</t>
  </si>
  <si>
    <t>SNr</t>
  </si>
  <si>
    <t>Schulname</t>
  </si>
  <si>
    <t>Ort</t>
  </si>
  <si>
    <t>1-Obb</t>
  </si>
  <si>
    <t>1-staatl.</t>
  </si>
  <si>
    <t>staatlich</t>
  </si>
  <si>
    <t>1315</t>
  </si>
  <si>
    <t xml:space="preserve">Staatl. Wirtschaftsschule Altötting in Burgkirchen  </t>
  </si>
  <si>
    <t>Burgkirchen a.d.Alz</t>
  </si>
  <si>
    <t>1374</t>
  </si>
  <si>
    <t>Staatliche Dieter-Hildebrandt-Wirtschaftsschule München</t>
  </si>
  <si>
    <t>München</t>
  </si>
  <si>
    <t>3-priv.</t>
  </si>
  <si>
    <t>Staatl. genehmigt</t>
  </si>
  <si>
    <t>1430</t>
  </si>
  <si>
    <t>Private SABEL Wirtschaftsschule  München II der Stiftung SABEL  Schulen, staatlich genehmigt</t>
  </si>
  <si>
    <t>Ergänzungs. angezeigt</t>
  </si>
  <si>
    <t>1684</t>
  </si>
  <si>
    <t>Private sechsstufige Wirtschaftsschule Dr. Kalscheuer Traunstein</t>
  </si>
  <si>
    <t>Traunstein</t>
  </si>
  <si>
    <t>Staatl. anerkannt</t>
  </si>
  <si>
    <t>1709</t>
  </si>
  <si>
    <t xml:space="preserve">Private Wirtschaftsschule Scheibner e.V. Dachau  </t>
  </si>
  <si>
    <t>Dachau</t>
  </si>
  <si>
    <t>1710</t>
  </si>
  <si>
    <t xml:space="preserve">Staatliche Wirtschaftsschule Neuburg a.d. Donau  </t>
  </si>
  <si>
    <t>Neuburg a.d.Donau</t>
  </si>
  <si>
    <t>1711</t>
  </si>
  <si>
    <t xml:space="preserve">Staatliche Wirtschaftsschule Freising  </t>
  </si>
  <si>
    <t>Freising</t>
  </si>
  <si>
    <t>1712</t>
  </si>
  <si>
    <t>Staatliche Wirtschaftsschule Garmisch-Partenkirchen</t>
  </si>
  <si>
    <t>Garmisch-Partenkirchen</t>
  </si>
  <si>
    <t>1713</t>
  </si>
  <si>
    <t>Private Wirtschaftsschule Pasold-Weissauer Holzkirchen</t>
  </si>
  <si>
    <t>Holzkirchen</t>
  </si>
  <si>
    <t>1714</t>
  </si>
  <si>
    <t>Wirtschaftsschule der Privaten Schulen von Dr. Limmer - Prof. Appelt GmbH Ingolstadt</t>
  </si>
  <si>
    <t>Ingolstadt</t>
  </si>
  <si>
    <t>2-komm.</t>
  </si>
  <si>
    <t>kommunal</t>
  </si>
  <si>
    <t>1715</t>
  </si>
  <si>
    <t>Wirtschaftsschule Alpenland des Landkreises Rosenheim Bad Aibling</t>
  </si>
  <si>
    <t>Bad Aibling</t>
  </si>
  <si>
    <t>1717</t>
  </si>
  <si>
    <t>Private Wirtschaftsschule Gester Schulbetriebs-GmbH</t>
  </si>
  <si>
    <t>Mühldorf a.Inn</t>
  </si>
  <si>
    <t>1718</t>
  </si>
  <si>
    <t>Städtische Friedrich-List- Wirtschaftsschule München</t>
  </si>
  <si>
    <t>1719</t>
  </si>
  <si>
    <t xml:space="preserve">Städtische Riemerschmid-Wirtschaftsschule München  </t>
  </si>
  <si>
    <t>1721</t>
  </si>
  <si>
    <t>Private Wirtschaftsschule München-Ost Dipl.-Kfm. Dipl.-Hdl. E.Morawetz, Gemeinn. GmbH</t>
  </si>
  <si>
    <t>1723</t>
  </si>
  <si>
    <t>Private SABEL Wirtschaftsschule  München I, staatlich anerkannt</t>
  </si>
  <si>
    <t>1725</t>
  </si>
  <si>
    <t xml:space="preserve">Private Wirtschaftsschule Begemann e.V. München  </t>
  </si>
  <si>
    <t>1726</t>
  </si>
  <si>
    <t xml:space="preserve">Private Wirtschaftsschule Kermess e.V., München  </t>
  </si>
  <si>
    <t>1727</t>
  </si>
  <si>
    <t>Staatl. Wirtschaftsschule München an der Bayer. Landesschule für Körperbehinderte</t>
  </si>
  <si>
    <t>1730</t>
  </si>
  <si>
    <t>Private Wirtschaftsschule des Vereins Priv. Oberlandschulen Weilheim e.V., Weilheim</t>
  </si>
  <si>
    <t>Weilheim i.OB</t>
  </si>
  <si>
    <t>1731</t>
  </si>
  <si>
    <t xml:space="preserve">Private Wirtschaftsschule Dr. Kalscheuer Rosenheim  </t>
  </si>
  <si>
    <t>Rosenheim</t>
  </si>
  <si>
    <t>1732</t>
  </si>
  <si>
    <t>Private Wirtschaftsschule Dr. Kalscheuer Traunstein</t>
  </si>
  <si>
    <t>2-Ndb</t>
  </si>
  <si>
    <t>3045</t>
  </si>
  <si>
    <t xml:space="preserve">Staatliche Wirtschaftsschule Abensberg  </t>
  </si>
  <si>
    <t>Abensberg</t>
  </si>
  <si>
    <t>3089</t>
  </si>
  <si>
    <t xml:space="preserve">Staatl. Wirtschaftsschule Landshut  </t>
  </si>
  <si>
    <t>Landshut</t>
  </si>
  <si>
    <t>3090</t>
  </si>
  <si>
    <t xml:space="preserve">Staatliche Wirtschaftsschule Deggendorf  </t>
  </si>
  <si>
    <t>Deggendorf</t>
  </si>
  <si>
    <t>3092</t>
  </si>
  <si>
    <t>Private Wirtschaftsschule der Schulstiftung Seligenthal in Landshut</t>
  </si>
  <si>
    <t>3095</t>
  </si>
  <si>
    <t>Private Schulen Pindl GmbH Wirtschaftsschule Straubing</t>
  </si>
  <si>
    <t>Straubing</t>
  </si>
  <si>
    <t>3188</t>
  </si>
  <si>
    <t>Private Wirtschaftsschule des Kasberger-Wildmann e.V. in Straubing</t>
  </si>
  <si>
    <t>3204</t>
  </si>
  <si>
    <t xml:space="preserve">Staatl. Wirtschaftsschule Passau  </t>
  </si>
  <si>
    <t>Passau</t>
  </si>
  <si>
    <t>3-Opf</t>
  </si>
  <si>
    <t>4084</t>
  </si>
  <si>
    <t>Städtische Wirtschaftsschule Friedrich Arnold Amberg</t>
  </si>
  <si>
    <t>Amberg</t>
  </si>
  <si>
    <t>4085</t>
  </si>
  <si>
    <t xml:space="preserve">Staatliche Wirtschaftsschule Eschenbach i.d.OPf.  </t>
  </si>
  <si>
    <t>Eschenbach i.d.OPf.</t>
  </si>
  <si>
    <t>4087</t>
  </si>
  <si>
    <t>Private Wirtschaftsschule Breitschaft gemeinnützige GmbH Regensburg</t>
  </si>
  <si>
    <t>Regensburg</t>
  </si>
  <si>
    <t>4088</t>
  </si>
  <si>
    <t>Private Schulen Pindl GmbH Wirtschaftsschule Regensburg</t>
  </si>
  <si>
    <t>4090</t>
  </si>
  <si>
    <t>Gustl-Lang-Schule Staatliche Wirtschaftsschule Weiden i.d.OPf.</t>
  </si>
  <si>
    <t>Weiden i.d.OPf.</t>
  </si>
  <si>
    <t>4112</t>
  </si>
  <si>
    <t>Ludwig-Erhard-Schule Staatliche Wirtschaftsschule Waldmünchen</t>
  </si>
  <si>
    <t>Waldmünchen</t>
  </si>
  <si>
    <t>4129</t>
  </si>
  <si>
    <t xml:space="preserve">Staatl. Wirtschaftsschule Neumarkt i.d.OPf.  </t>
  </si>
  <si>
    <t>Neumarkt i.d.OPf.</t>
  </si>
  <si>
    <t>4216</t>
  </si>
  <si>
    <t>Staatliche Wirtschaftsschule Landkreis Schwandorf in Wackersdorf</t>
  </si>
  <si>
    <t>Wackersdorf</t>
  </si>
  <si>
    <t>4-Ofr</t>
  </si>
  <si>
    <t>5085</t>
  </si>
  <si>
    <t xml:space="preserve">Staatliche Wirtschaftsschule Coburg-Cortendorf  </t>
  </si>
  <si>
    <t>Coburg</t>
  </si>
  <si>
    <t>5086</t>
  </si>
  <si>
    <t>Städt. Graf-Stauffenberg- Wirtschaftsschule Bamberg</t>
  </si>
  <si>
    <t>Bamberg</t>
  </si>
  <si>
    <t>5088</t>
  </si>
  <si>
    <t>Private Wirtschaftsschule Bayreuth der Gemeinnützigen Schul-GmbH</t>
  </si>
  <si>
    <t>Bayreuth</t>
  </si>
  <si>
    <t>5089</t>
  </si>
  <si>
    <t xml:space="preserve">Städtische Wirtschaftsschule Bayreuth  </t>
  </si>
  <si>
    <t>5091</t>
  </si>
  <si>
    <t xml:space="preserve">Staatliche Wirtschaftsschule Hof  </t>
  </si>
  <si>
    <t>Hof</t>
  </si>
  <si>
    <t>5092</t>
  </si>
  <si>
    <t>Private Wirtschaftsschule Lichtenfels der Gemeinnützigen Schul-GmbH</t>
  </si>
  <si>
    <t>Lichtenfels</t>
  </si>
  <si>
    <t>5094</t>
  </si>
  <si>
    <t xml:space="preserve">Staatliche Wirtschaftsschule Wunsiedel  </t>
  </si>
  <si>
    <t>Wunsiedel</t>
  </si>
  <si>
    <t>5105</t>
  </si>
  <si>
    <t xml:space="preserve">Staatl. Wirtschaftsschule Neuenmarkt  </t>
  </si>
  <si>
    <t>Neuenmarkt</t>
  </si>
  <si>
    <t>5137</t>
  </si>
  <si>
    <t>Priv. Wirtschaftsschule Bamberg der gemeinnützigen Quadriga GmbH</t>
  </si>
  <si>
    <t>5-Mfr</t>
  </si>
  <si>
    <t>6029</t>
  </si>
  <si>
    <t xml:space="preserve">Staatliche Wirtschaftsschule Greding  </t>
  </si>
  <si>
    <t>Greding</t>
  </si>
  <si>
    <t>6118</t>
  </si>
  <si>
    <t xml:space="preserve">Städtische Wirtschaftsschule Ansbach  </t>
  </si>
  <si>
    <t>Ansbach</t>
  </si>
  <si>
    <t>6119</t>
  </si>
  <si>
    <t xml:space="preserve">Staatliche Wirtschaftsschule Bad Windsheim  </t>
  </si>
  <si>
    <t>Bad Windsheim</t>
  </si>
  <si>
    <t>6120</t>
  </si>
  <si>
    <t xml:space="preserve">Staatliche Wirtschaftsschule Dinkelsbühl  </t>
  </si>
  <si>
    <t>Dinkelsbühl</t>
  </si>
  <si>
    <t>6121</t>
  </si>
  <si>
    <t>Städtische Wirtschaftsschule im Röthelheimpark Erlangen</t>
  </si>
  <si>
    <t>Erlangen</t>
  </si>
  <si>
    <t>6122</t>
  </si>
  <si>
    <t xml:space="preserve">Städt. Wirtschaftsschule Fürth Hans-Böckler-Schule  </t>
  </si>
  <si>
    <t>Fürth</t>
  </si>
  <si>
    <t>6123</t>
  </si>
  <si>
    <t xml:space="preserve">Staatliche Wirtschaftsschule Gunzenhausen  </t>
  </si>
  <si>
    <t>Gunzenhausen</t>
  </si>
  <si>
    <t>6124</t>
  </si>
  <si>
    <t xml:space="preserve">Städtische Wirtschaftsschule Nürnberg  </t>
  </si>
  <si>
    <t>Nürnberg</t>
  </si>
  <si>
    <t>6125</t>
  </si>
  <si>
    <t>Private SABEL Wirtschaftsschule  Nürnberg der SABEL Schulen Nürnberg gGmbH, staatlich anerkannt</t>
  </si>
  <si>
    <t>6126</t>
  </si>
  <si>
    <t xml:space="preserve">Städtische Wirtschaftsschule Schwabach  </t>
  </si>
  <si>
    <t>Schwabach</t>
  </si>
  <si>
    <t>6202</t>
  </si>
  <si>
    <t>Staatl. Wirtschaftsschule Nürnberger Land, Lauf a.d.Pegnitz</t>
  </si>
  <si>
    <t>Lauf a.d.Pegnitz</t>
  </si>
  <si>
    <t>6354</t>
  </si>
  <si>
    <t xml:space="preserve">Staatl. Wirtschaftsschule Nürnberg  </t>
  </si>
  <si>
    <t>6-Ufr</t>
  </si>
  <si>
    <t>7097</t>
  </si>
  <si>
    <t xml:space="preserve">Private Wirtschaftsschule Krauss Aschaffenburg  </t>
  </si>
  <si>
    <t>Aschaffenburg</t>
  </si>
  <si>
    <t>7098</t>
  </si>
  <si>
    <t>Friedrich-Bernbeck-Schule Staatliche Wirtschaftsschule Kitzingen</t>
  </si>
  <si>
    <t>Kitzingen</t>
  </si>
  <si>
    <t>7099</t>
  </si>
  <si>
    <t xml:space="preserve">Private Wirtschaftsschule Pelzl Schweinfurt  </t>
  </si>
  <si>
    <t>Schweinfurt</t>
  </si>
  <si>
    <t>7101</t>
  </si>
  <si>
    <t xml:space="preserve">Städtische Wirtschaftsschule Würzburg  </t>
  </si>
  <si>
    <t>Würzburg</t>
  </si>
  <si>
    <t>7102</t>
  </si>
  <si>
    <t xml:space="preserve">Private Wirtschaftsschule Müller e.V. Würzburg  </t>
  </si>
  <si>
    <t>7137</t>
  </si>
  <si>
    <t>Paul-Gerhardt-Schule Wirtschaftsschule Kahl a.Main Christlicher Schulverein Hanau und Kahl e.V.</t>
  </si>
  <si>
    <t>Kahl a.Main</t>
  </si>
  <si>
    <t>7246</t>
  </si>
  <si>
    <t>Staatliche Wirtschaftsschule Bad Neustadt a.d. Saale</t>
  </si>
  <si>
    <t>Bad Neustadt a.d.Saale</t>
  </si>
  <si>
    <t>7-Schw</t>
  </si>
  <si>
    <t>8099</t>
  </si>
  <si>
    <t xml:space="preserve">Reischlesche Wirtschaftsschule der Stadt Augsburg  </t>
  </si>
  <si>
    <t>Augsburg</t>
  </si>
  <si>
    <t>8100</t>
  </si>
  <si>
    <t>Wirtschaftsschule der privaten Wirtschaftsschule Frenzel gGmbH Augsburg</t>
  </si>
  <si>
    <t>8102</t>
  </si>
  <si>
    <t>Priv. Wirtschaftsschule Donauwörth der Private Schulen von Dr. Limmer - Prof. Appelt GmbH</t>
  </si>
  <si>
    <t>Donauwörth</t>
  </si>
  <si>
    <t>8103</t>
  </si>
  <si>
    <t>Wirtschaftsschule der Privaten Wirtschaftsschule Frenzel gemeinn. GmbH Kaufbeuren</t>
  </si>
  <si>
    <t>Kaufbeuren</t>
  </si>
  <si>
    <t>8108</t>
  </si>
  <si>
    <t xml:space="preserve">Staatliche Wirtschaftsschule Nördlingen  </t>
  </si>
  <si>
    <t>Nördlingen</t>
  </si>
  <si>
    <t>8109</t>
  </si>
  <si>
    <t>Priv. Wirtschaftsschule Merkur Immenstadt i.Allgäu der gemeinn. Priv. Wirtschaftsschule Merkur GmbH</t>
  </si>
  <si>
    <t>Immenstadt i.Allgäu</t>
  </si>
  <si>
    <t>8110</t>
  </si>
  <si>
    <t>Wirtschaftsschule des Zweckverbandes Berufl. Schulen Bad Wörishofen</t>
  </si>
  <si>
    <t>Bad Wörishofen</t>
  </si>
  <si>
    <t>8116</t>
  </si>
  <si>
    <t>Staatl. Wirtschaftsschule Wittelsbacher Land Aichach-Friedberg in Pöttmes</t>
  </si>
  <si>
    <t>Pöttmes</t>
  </si>
  <si>
    <t>8276</t>
  </si>
  <si>
    <t xml:space="preserve">Staatliche Wirtschaftsschule Kempten (Allgäu)  </t>
  </si>
  <si>
    <t>Kempten (Allgäu)</t>
  </si>
  <si>
    <t>8289</t>
  </si>
  <si>
    <t xml:space="preserve">Staatl. Wirtschaftsschule Memmingen  </t>
  </si>
  <si>
    <t>Memmingen</t>
  </si>
  <si>
    <t>8320</t>
  </si>
  <si>
    <t xml:space="preserve">Städtische Wirtschaftsschule Senden  </t>
  </si>
  <si>
    <t>Senden</t>
  </si>
  <si>
    <t>8353</t>
  </si>
  <si>
    <t>Jakob-Fugger-Wirtschaftsschule Augsburg d. Hermann-Schmid-Akademie gGmbH</t>
  </si>
  <si>
    <t>Schulverzeichnis WS Stand 2018</t>
  </si>
  <si>
    <t>Status:</t>
  </si>
  <si>
    <r>
      <t xml:space="preserve">a) für Systembetreuung </t>
    </r>
    <r>
      <rPr>
        <sz val="9"/>
        <rFont val="Times New Roman"/>
        <family val="1"/>
      </rPr>
      <t>(laut KMBek vom 17.03.2000)</t>
    </r>
  </si>
  <si>
    <r>
      <t xml:space="preserve">b) für Systembetreuung </t>
    </r>
    <r>
      <rPr>
        <sz val="9"/>
        <rFont val="Times New Roman"/>
        <family val="1"/>
      </rPr>
      <t>(von Regierung zugewiesen - Kontingenterweiterung)</t>
    </r>
  </si>
  <si>
    <t xml:space="preserve">Max. Anzahl der Stunden für DSU </t>
  </si>
  <si>
    <t>Tatsächlich erteilte Stunden für DSU</t>
  </si>
  <si>
    <t xml:space="preserve">  Jgst. 6</t>
  </si>
  <si>
    <t>d) für erweiterte Schulleitung</t>
  </si>
  <si>
    <t>e) für Sonderpädagogen (Zweitqualifikanten) im MSD</t>
  </si>
  <si>
    <t>c) für Systembetreuung für Seminare des Studienseminars</t>
  </si>
  <si>
    <t>Eingebrachte Lehrerwochenstunden</t>
  </si>
  <si>
    <t>Beamte (auf Probe und Lebenszeit)</t>
  </si>
  <si>
    <r>
      <t>Gesamtstunden der vollzeitbeschäftigten Lehrkräfte</t>
    </r>
    <r>
      <rPr>
        <b/>
        <vertAlign val="superscript"/>
        <sz val="10"/>
        <rFont val="Times New Roman"/>
        <family val="1"/>
      </rPr>
      <t>1)</t>
    </r>
    <r>
      <rPr>
        <b/>
        <sz val="10"/>
        <rFont val="Times New Roman"/>
        <family val="1"/>
      </rPr>
      <t xml:space="preserve"> (hauptamtlich)</t>
    </r>
  </si>
  <si>
    <t>1.1.1.1</t>
  </si>
  <si>
    <t>1.1.1.2</t>
  </si>
  <si>
    <t>Gesamtstunden der teilzeitbeschäftigten Lehrkräfte</t>
  </si>
  <si>
    <t>1.1.2.1</t>
  </si>
  <si>
    <t>1.1.2.2</t>
  </si>
  <si>
    <t>Gesamtstunden der sonstigen Lehrkräfte (haupt- und nebenberuflich)</t>
  </si>
  <si>
    <t>mit unbefristetem Vertrag</t>
  </si>
  <si>
    <t>1.2.1.1</t>
  </si>
  <si>
    <t>1.2.1.2</t>
  </si>
  <si>
    <t>1.2.2.1</t>
  </si>
  <si>
    <t>1.2.2.2</t>
  </si>
  <si>
    <t>mit befristetem Vertrag</t>
  </si>
  <si>
    <t xml:space="preserve">(in der Unterrichtsplanung bitte die Summe an Lehrerwochenstunden eintragen, </t>
  </si>
  <si>
    <t xml:space="preserve">die wahrscheinlich zum kommenden Schuljahr zur Verfügung steht) </t>
  </si>
  <si>
    <t>f) für Schulen mit Profil Inklusion / für Einzelinklusion</t>
  </si>
  <si>
    <t>h) Sonstige</t>
  </si>
  <si>
    <t>Integrationsvorklasse (IVK-WS)</t>
  </si>
  <si>
    <t>g) Ansprechpartner für Inklusion an Regierungen / Schulen</t>
  </si>
  <si>
    <t>---</t>
  </si>
  <si>
    <t xml:space="preserve"> 3) 4) </t>
  </si>
  <si>
    <t xml:space="preserve">  Jgst. 5</t>
  </si>
  <si>
    <t>schulartunabhängige Deutschklasse</t>
  </si>
  <si>
    <t>Schülerzahl</t>
  </si>
  <si>
    <t>Budget</t>
  </si>
  <si>
    <t>Budget Module</t>
  </si>
  <si>
    <t xml:space="preserve">Zusatzbedarf </t>
  </si>
  <si>
    <t>für bilingualen Unterricht</t>
  </si>
  <si>
    <t>Zahl der 
bilingualen
Züge</t>
  </si>
  <si>
    <t>Stunden-
faktor</t>
  </si>
  <si>
    <t>Stand 03/2026</t>
  </si>
  <si>
    <t>2026/2027</t>
  </si>
  <si>
    <r>
      <t xml:space="preserve">  Jgst. 9</t>
    </r>
    <r>
      <rPr>
        <vertAlign val="superscript"/>
        <sz val="8"/>
        <color theme="1"/>
        <rFont val="Arial"/>
        <family val="2"/>
      </rPr>
      <t>1)</t>
    </r>
  </si>
  <si>
    <r>
      <t>Jgst.10</t>
    </r>
    <r>
      <rPr>
        <vertAlign val="superscript"/>
        <sz val="8"/>
        <color theme="1"/>
        <rFont val="Arial"/>
        <family val="2"/>
      </rPr>
      <t>1)</t>
    </r>
  </si>
  <si>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 ggf. Fortführungsregelung zur Bildung von Abschlussklassen berücksichtigen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</si>
  <si>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Budget für Module im Grundbedarf nicht enthalten</t>
    </r>
  </si>
  <si>
    <r>
      <t>Jgst. 10</t>
    </r>
    <r>
      <rPr>
        <vertAlign val="superscript"/>
        <sz val="8"/>
        <color rgb="FFFF0000"/>
        <rFont val="Arial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</si>
</sst>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s\t\a\nd\a\rd"/>
    <numFmt numFmtId="166" formatCode="0.0"/>
  </numFmts>
  <fonts count="4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2"/>
      <name val="Arial"/>
      <family val="2"/>
    </font>
    <font>
      <b/>
      <i/>
      <sz val="15"/>
      <name val="Courier"/>
      <family val="3"/>
    </font>
    <font>
      <b/>
      <i/>
      <sz val="12"/>
      <name val="Courier"/>
      <family val="3"/>
    </font>
    <font>
      <sz val="10"/>
      <name val="Times New Roman"/>
      <family val="1"/>
    </font>
    <font>
      <i/>
      <sz val="10"/>
      <name val="Courier"/>
      <family val="3"/>
    </font>
    <font>
      <b/>
      <sz val="8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i/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vertAlign val="superscript"/>
      <sz val="10"/>
      <name val="Times New Roman"/>
      <family val="1"/>
    </font>
    <font>
      <i/>
      <sz val="10"/>
      <name val="Arial"/>
      <family val="2"/>
    </font>
    <font>
      <vertAlign val="superscript"/>
      <sz val="11"/>
      <name val="Times New Roman"/>
      <family val="1"/>
    </font>
    <font>
      <vertAlign val="superscript"/>
      <sz val="10"/>
      <name val="Times New Roman"/>
      <family val="1"/>
    </font>
    <font>
      <i/>
      <sz val="11"/>
      <name val="Times New Roman"/>
      <family val="1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dotted">
        <color indexed="8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" fontId="5" fillId="2" borderId="0"/>
    <xf numFmtId="1" fontId="5" fillId="2" borderId="0"/>
    <xf numFmtId="1" fontId="5" fillId="2" borderId="0"/>
    <xf numFmtId="164" fontId="4" fillId="0" borderId="0"/>
    <xf numFmtId="164" fontId="4" fillId="0" borderId="0"/>
    <xf numFmtId="0" fontId="12" fillId="0" borderId="0"/>
  </cellStyleXfs>
  <cellXfs count="33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centerContinuous"/>
    </xf>
    <xf numFmtId="0" fontId="1" fillId="2" borderId="0" xfId="0" applyFont="1" applyFill="1"/>
    <xf numFmtId="164" fontId="10" fillId="3" borderId="0" xfId="5" applyFont="1" applyFill="1"/>
    <xf numFmtId="1" fontId="13" fillId="2" borderId="0" xfId="3" applyFont="1"/>
    <xf numFmtId="166" fontId="16" fillId="2" borderId="2" xfId="3" applyNumberFormat="1" applyFont="1" applyBorder="1"/>
    <xf numFmtId="0" fontId="1" fillId="2" borderId="0" xfId="0" applyFont="1" applyFill="1" applyAlignment="1">
      <alignment horizontal="centerContinuous"/>
    </xf>
    <xf numFmtId="165" fontId="8" fillId="2" borderId="0" xfId="3" applyNumberFormat="1" applyFont="1"/>
    <xf numFmtId="0" fontId="8" fillId="2" borderId="0" xfId="3" applyNumberFormat="1" applyFont="1" applyAlignment="1">
      <alignment horizontal="center"/>
    </xf>
    <xf numFmtId="0" fontId="8" fillId="2" borderId="0" xfId="3" applyNumberFormat="1" applyFont="1"/>
    <xf numFmtId="1" fontId="8" fillId="2" borderId="0" xfId="3" applyFont="1"/>
    <xf numFmtId="166" fontId="8" fillId="2" borderId="4" xfId="3" applyNumberFormat="1" applyFont="1" applyBorder="1"/>
    <xf numFmtId="0" fontId="11" fillId="2" borderId="0" xfId="3" applyNumberFormat="1" applyFont="1"/>
    <xf numFmtId="22" fontId="0" fillId="2" borderId="0" xfId="0" applyNumberFormat="1" applyFill="1" applyAlignment="1">
      <alignment horizontal="centerContinuous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/>
    <xf numFmtId="0" fontId="3" fillId="0" borderId="0" xfId="0" applyFont="1"/>
    <xf numFmtId="49" fontId="3" fillId="2" borderId="0" xfId="0" applyNumberFormat="1" applyFont="1" applyFill="1"/>
    <xf numFmtId="0" fontId="0" fillId="4" borderId="7" xfId="0" applyFill="1" applyBorder="1"/>
    <xf numFmtId="0" fontId="0" fillId="2" borderId="12" xfId="0" applyFill="1" applyBorder="1" applyAlignment="1">
      <alignment horizontal="centerContinuous" wrapText="1"/>
    </xf>
    <xf numFmtId="0" fontId="0" fillId="2" borderId="13" xfId="0" applyFill="1" applyBorder="1" applyAlignment="1">
      <alignment horizontal="centerContinuous" wrapText="1"/>
    </xf>
    <xf numFmtId="0" fontId="0" fillId="4" borderId="5" xfId="0" applyFill="1" applyBorder="1"/>
    <xf numFmtId="0" fontId="3" fillId="2" borderId="6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8" xfId="0" applyFont="1" applyFill="1" applyBorder="1"/>
    <xf numFmtId="0" fontId="3" fillId="2" borderId="0" xfId="0" applyFont="1" applyFill="1" applyAlignment="1">
      <alignment wrapText="1"/>
    </xf>
    <xf numFmtId="0" fontId="3" fillId="2" borderId="15" xfId="0" applyFont="1" applyFill="1" applyBorder="1" applyAlignment="1">
      <alignment horizontal="centerContinuous" wrapText="1"/>
    </xf>
    <xf numFmtId="0" fontId="3" fillId="2" borderId="16" xfId="0" applyFont="1" applyFill="1" applyBorder="1" applyAlignment="1">
      <alignment horizontal="centerContinuous" wrapText="1"/>
    </xf>
    <xf numFmtId="0" fontId="3" fillId="2" borderId="8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19" xfId="0" applyFill="1" applyBorder="1"/>
    <xf numFmtId="0" fontId="0" fillId="2" borderId="18" xfId="0" applyFill="1" applyBorder="1"/>
    <xf numFmtId="0" fontId="0" fillId="2" borderId="20" xfId="0" applyFill="1" applyBorder="1"/>
    <xf numFmtId="0" fontId="3" fillId="2" borderId="19" xfId="0" applyFont="1" applyFill="1" applyBorder="1" applyAlignment="1">
      <alignment vertical="top" wrapText="1"/>
    </xf>
    <xf numFmtId="0" fontId="3" fillId="2" borderId="21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18" xfId="0" applyFont="1" applyFill="1" applyBorder="1"/>
    <xf numFmtId="0" fontId="3" fillId="0" borderId="22" xfId="0" applyFont="1" applyBorder="1" applyAlignment="1">
      <alignment horizontal="center" vertical="center" wrapText="1"/>
    </xf>
    <xf numFmtId="166" fontId="0" fillId="0" borderId="23" xfId="0" applyNumberFormat="1" applyBorder="1"/>
    <xf numFmtId="0" fontId="0" fillId="2" borderId="23" xfId="0" applyFill="1" applyBorder="1"/>
    <xf numFmtId="166" fontId="0" fillId="4" borderId="24" xfId="0" applyNumberFormat="1" applyFill="1" applyBorder="1"/>
    <xf numFmtId="0" fontId="18" fillId="0" borderId="25" xfId="0" applyFont="1" applyBorder="1" applyAlignment="1">
      <alignment horizontal="left" wrapText="1"/>
    </xf>
    <xf numFmtId="1" fontId="0" fillId="0" borderId="25" xfId="0" applyNumberFormat="1" applyBorder="1"/>
    <xf numFmtId="166" fontId="0" fillId="0" borderId="25" xfId="0" applyNumberFormat="1" applyBorder="1"/>
    <xf numFmtId="0" fontId="0" fillId="0" borderId="25" xfId="0" applyBorder="1"/>
    <xf numFmtId="0" fontId="3" fillId="0" borderId="26" xfId="0" applyFont="1" applyBorder="1" applyAlignment="1">
      <alignment horizontal="center" vertical="center" wrapText="1"/>
    </xf>
    <xf numFmtId="166" fontId="0" fillId="0" borderId="27" xfId="0" applyNumberFormat="1" applyBorder="1"/>
    <xf numFmtId="0" fontId="0" fillId="2" borderId="27" xfId="0" applyFill="1" applyBorder="1"/>
    <xf numFmtId="166" fontId="0" fillId="4" borderId="28" xfId="0" applyNumberFormat="1" applyFill="1" applyBorder="1"/>
    <xf numFmtId="0" fontId="3" fillId="0" borderId="29" xfId="0" applyFont="1" applyBorder="1" applyAlignment="1">
      <alignment horizontal="center" vertical="center" wrapText="1"/>
    </xf>
    <xf numFmtId="166" fontId="0" fillId="0" borderId="30" xfId="0" applyNumberFormat="1" applyBorder="1"/>
    <xf numFmtId="0" fontId="0" fillId="2" borderId="30" xfId="0" applyFill="1" applyBorder="1"/>
    <xf numFmtId="166" fontId="0" fillId="4" borderId="31" xfId="0" applyNumberFormat="1" applyFill="1" applyBorder="1"/>
    <xf numFmtId="166" fontId="0" fillId="0" borderId="33" xfId="0" applyNumberFormat="1" applyBorder="1"/>
    <xf numFmtId="0" fontId="0" fillId="2" borderId="33" xfId="0" applyFill="1" applyBorder="1"/>
    <xf numFmtId="166" fontId="0" fillId="4" borderId="34" xfId="0" applyNumberFormat="1" applyFill="1" applyBorder="1"/>
    <xf numFmtId="0" fontId="3" fillId="0" borderId="35" xfId="0" applyFont="1" applyBorder="1" applyAlignment="1">
      <alignment horizontal="center" vertical="center" wrapText="1"/>
    </xf>
    <xf numFmtId="166" fontId="0" fillId="0" borderId="36" xfId="0" applyNumberFormat="1" applyBorder="1"/>
    <xf numFmtId="0" fontId="0" fillId="2" borderId="36" xfId="0" applyFill="1" applyBorder="1"/>
    <xf numFmtId="0" fontId="3" fillId="2" borderId="10" xfId="0" applyFont="1" applyFill="1" applyBorder="1" applyAlignment="1">
      <alignment wrapText="1"/>
    </xf>
    <xf numFmtId="0" fontId="0" fillId="2" borderId="10" xfId="0" applyFill="1" applyBorder="1"/>
    <xf numFmtId="166" fontId="0" fillId="2" borderId="0" xfId="0" applyNumberFormat="1" applyFill="1"/>
    <xf numFmtId="166" fontId="0" fillId="2" borderId="10" xfId="0" applyNumberFormat="1" applyFill="1" applyBorder="1"/>
    <xf numFmtId="0" fontId="3" fillId="0" borderId="37" xfId="0" applyFont="1" applyBorder="1"/>
    <xf numFmtId="1" fontId="0" fillId="0" borderId="37" xfId="0" applyNumberFormat="1" applyBorder="1"/>
    <xf numFmtId="0" fontId="0" fillId="0" borderId="0" xfId="0" quotePrefix="1"/>
    <xf numFmtId="166" fontId="0" fillId="0" borderId="37" xfId="0" applyNumberFormat="1" applyBorder="1"/>
    <xf numFmtId="0" fontId="0" fillId="2" borderId="38" xfId="0" quotePrefix="1" applyFill="1" applyBorder="1"/>
    <xf numFmtId="166" fontId="0" fillId="2" borderId="39" xfId="0" quotePrefix="1" applyNumberFormat="1" applyFill="1" applyBorder="1"/>
    <xf numFmtId="166" fontId="0" fillId="4" borderId="37" xfId="0" quotePrefix="1" applyNumberFormat="1" applyFill="1" applyBorder="1"/>
    <xf numFmtId="0" fontId="0" fillId="2" borderId="22" xfId="0" applyFill="1" applyBorder="1"/>
    <xf numFmtId="0" fontId="0" fillId="2" borderId="0" xfId="0" applyFill="1" applyAlignment="1">
      <alignment horizontal="center"/>
    </xf>
    <xf numFmtId="166" fontId="0" fillId="4" borderId="37" xfId="0" applyNumberFormat="1" applyFill="1" applyBorder="1"/>
    <xf numFmtId="166" fontId="0" fillId="4" borderId="40" xfId="0" applyNumberFormat="1" applyFill="1" applyBorder="1"/>
    <xf numFmtId="1" fontId="0" fillId="5" borderId="27" xfId="0" applyNumberFormat="1" applyFill="1" applyBorder="1" applyProtection="1">
      <protection locked="0"/>
    </xf>
    <xf numFmtId="1" fontId="0" fillId="5" borderId="30" xfId="0" applyNumberFormat="1" applyFill="1" applyBorder="1" applyProtection="1">
      <protection locked="0"/>
    </xf>
    <xf numFmtId="1" fontId="0" fillId="5" borderId="33" xfId="0" applyNumberFormat="1" applyFill="1" applyBorder="1" applyProtection="1">
      <protection locked="0"/>
    </xf>
    <xf numFmtId="0" fontId="0" fillId="5" borderId="36" xfId="0" applyFill="1" applyBorder="1" applyProtection="1">
      <protection locked="0"/>
    </xf>
    <xf numFmtId="0" fontId="0" fillId="5" borderId="33" xfId="0" applyFill="1" applyBorder="1" applyProtection="1">
      <protection locked="0"/>
    </xf>
    <xf numFmtId="165" fontId="13" fillId="2" borderId="0" xfId="2" applyNumberFormat="1" applyFont="1"/>
    <xf numFmtId="164" fontId="4" fillId="0" borderId="0" xfId="4"/>
    <xf numFmtId="165" fontId="15" fillId="2" borderId="0" xfId="2" applyNumberFormat="1" applyFont="1" applyAlignment="1">
      <alignment horizontal="right"/>
    </xf>
    <xf numFmtId="165" fontId="15" fillId="2" borderId="0" xfId="2" applyNumberFormat="1" applyFont="1" applyAlignment="1">
      <alignment horizontal="left"/>
    </xf>
    <xf numFmtId="165" fontId="3" fillId="2" borderId="0" xfId="2" applyNumberFormat="1" applyFont="1"/>
    <xf numFmtId="1" fontId="3" fillId="0" borderId="3" xfId="2" applyFont="1" applyFill="1" applyBorder="1" applyAlignment="1">
      <alignment horizontal="right"/>
    </xf>
    <xf numFmtId="0" fontId="1" fillId="0" borderId="0" xfId="2" applyNumberFormat="1" applyFont="1" applyFill="1"/>
    <xf numFmtId="165" fontId="13" fillId="0" borderId="0" xfId="2" applyNumberFormat="1" applyFont="1" applyFill="1"/>
    <xf numFmtId="164" fontId="3" fillId="0" borderId="0" xfId="4" applyFont="1"/>
    <xf numFmtId="0" fontId="3" fillId="2" borderId="0" xfId="3" applyNumberFormat="1" applyFont="1" applyAlignment="1">
      <alignment horizontal="right"/>
    </xf>
    <xf numFmtId="165" fontId="24" fillId="2" borderId="0" xfId="3" applyNumberFormat="1" applyFont="1"/>
    <xf numFmtId="165" fontId="13" fillId="2" borderId="0" xfId="3" applyNumberFormat="1" applyFont="1"/>
    <xf numFmtId="165" fontId="22" fillId="2" borderId="0" xfId="3" applyNumberFormat="1" applyFont="1"/>
    <xf numFmtId="165" fontId="20" fillId="2" borderId="0" xfId="3" applyNumberFormat="1" applyFont="1"/>
    <xf numFmtId="49" fontId="8" fillId="2" borderId="0" xfId="3" applyNumberFormat="1" applyFont="1"/>
    <xf numFmtId="0" fontId="13" fillId="2" borderId="0" xfId="3" applyNumberFormat="1" applyFont="1" applyAlignment="1">
      <alignment horizontal="right"/>
    </xf>
    <xf numFmtId="0" fontId="13" fillId="2" borderId="0" xfId="3" applyNumberFormat="1" applyFont="1"/>
    <xf numFmtId="49" fontId="22" fillId="2" borderId="0" xfId="3" applyNumberFormat="1" applyFont="1"/>
    <xf numFmtId="0" fontId="20" fillId="2" borderId="0" xfId="3" applyNumberFormat="1" applyFont="1"/>
    <xf numFmtId="165" fontId="21" fillId="2" borderId="0" xfId="3" applyNumberFormat="1" applyFont="1"/>
    <xf numFmtId="0" fontId="28" fillId="2" borderId="0" xfId="3" applyNumberFormat="1" applyFont="1"/>
    <xf numFmtId="49" fontId="24" fillId="2" borderId="0" xfId="3" applyNumberFormat="1" applyFont="1"/>
    <xf numFmtId="165" fontId="29" fillId="2" borderId="0" xfId="1" applyNumberFormat="1" applyFont="1"/>
    <xf numFmtId="165" fontId="8" fillId="2" borderId="0" xfId="2" applyNumberFormat="1" applyFont="1"/>
    <xf numFmtId="0" fontId="32" fillId="2" borderId="0" xfId="3" applyNumberFormat="1" applyFont="1"/>
    <xf numFmtId="166" fontId="1" fillId="2" borderId="10" xfId="3" applyNumberFormat="1" applyFont="1" applyBorder="1"/>
    <xf numFmtId="166" fontId="18" fillId="2" borderId="30" xfId="3" applyNumberFormat="1" applyFont="1" applyBorder="1"/>
    <xf numFmtId="166" fontId="18" fillId="2" borderId="0" xfId="3" applyNumberFormat="1" applyFont="1"/>
    <xf numFmtId="0" fontId="26" fillId="2" borderId="0" xfId="3" applyNumberFormat="1" applyFont="1"/>
    <xf numFmtId="1" fontId="26" fillId="2" borderId="0" xfId="3" applyFont="1"/>
    <xf numFmtId="165" fontId="26" fillId="2" borderId="0" xfId="3" applyNumberFormat="1" applyFont="1"/>
    <xf numFmtId="49" fontId="26" fillId="2" borderId="0" xfId="3" applyNumberFormat="1" applyFont="1"/>
    <xf numFmtId="0" fontId="31" fillId="2" borderId="0" xfId="3" applyNumberFormat="1" applyFont="1"/>
    <xf numFmtId="165" fontId="25" fillId="2" borderId="0" xfId="3" applyNumberFormat="1" applyFont="1"/>
    <xf numFmtId="165" fontId="8" fillId="2" borderId="0" xfId="1" applyNumberFormat="1" applyFont="1"/>
    <xf numFmtId="165" fontId="26" fillId="2" borderId="0" xfId="1" applyNumberFormat="1" applyFont="1"/>
    <xf numFmtId="165" fontId="26" fillId="2" borderId="0" xfId="1" applyNumberFormat="1" applyFont="1" applyAlignment="1">
      <alignment horizontal="center"/>
    </xf>
    <xf numFmtId="165" fontId="23" fillId="2" borderId="0" xfId="3" applyNumberFormat="1" applyFont="1"/>
    <xf numFmtId="165" fontId="8" fillId="0" borderId="0" xfId="1" applyNumberFormat="1" applyFont="1" applyFill="1"/>
    <xf numFmtId="165" fontId="26" fillId="0" borderId="0" xfId="3" applyNumberFormat="1" applyFont="1" applyFill="1"/>
    <xf numFmtId="165" fontId="13" fillId="2" borderId="41" xfId="3" applyNumberFormat="1" applyFont="1" applyBorder="1" applyProtection="1">
      <protection locked="0"/>
    </xf>
    <xf numFmtId="166" fontId="13" fillId="5" borderId="42" xfId="3" applyNumberFormat="1" applyFont="1" applyFill="1" applyBorder="1" applyProtection="1">
      <protection locked="0"/>
    </xf>
    <xf numFmtId="166" fontId="13" fillId="5" borderId="4" xfId="3" applyNumberFormat="1" applyFont="1" applyFill="1" applyBorder="1" applyProtection="1">
      <protection locked="0"/>
    </xf>
    <xf numFmtId="0" fontId="13" fillId="5" borderId="4" xfId="3" applyNumberFormat="1" applyFont="1" applyFill="1" applyBorder="1" applyAlignment="1" applyProtection="1">
      <alignment horizontal="right"/>
      <protection locked="0"/>
    </xf>
    <xf numFmtId="49" fontId="2" fillId="5" borderId="0" xfId="0" applyNumberFormat="1" applyFont="1" applyFill="1" applyAlignment="1" applyProtection="1">
      <alignment horizontal="right"/>
      <protection locked="0"/>
    </xf>
    <xf numFmtId="49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165" fontId="2" fillId="2" borderId="0" xfId="3" applyNumberFormat="1" applyFont="1"/>
    <xf numFmtId="0" fontId="2" fillId="2" borderId="0" xfId="3" applyNumberFormat="1" applyFont="1"/>
    <xf numFmtId="0" fontId="0" fillId="2" borderId="6" xfId="0" applyFill="1" applyBorder="1" applyAlignment="1">
      <alignment horizontal="centerContinuous"/>
    </xf>
    <xf numFmtId="0" fontId="0" fillId="2" borderId="43" xfId="0" applyFill="1" applyBorder="1" applyAlignment="1">
      <alignment horizontal="centerContinuous" wrapText="1"/>
    </xf>
    <xf numFmtId="0" fontId="0" fillId="2" borderId="6" xfId="0" applyFill="1" applyBorder="1" applyAlignment="1">
      <alignment horizontal="centerContinuous" wrapText="1"/>
    </xf>
    <xf numFmtId="0" fontId="0" fillId="2" borderId="0" xfId="0" applyFill="1" applyAlignment="1">
      <alignment horizontal="centerContinuous" wrapText="1"/>
    </xf>
    <xf numFmtId="0" fontId="0" fillId="2" borderId="6" xfId="0" applyFill="1" applyBorder="1" applyAlignment="1">
      <alignment horizontal="centerContinuous" vertical="center"/>
    </xf>
    <xf numFmtId="0" fontId="3" fillId="2" borderId="6" xfId="0" applyFont="1" applyFill="1" applyBorder="1"/>
    <xf numFmtId="0" fontId="0" fillId="2" borderId="12" xfId="0" applyFill="1" applyBorder="1" applyAlignment="1">
      <alignment wrapText="1"/>
    </xf>
    <xf numFmtId="1" fontId="0" fillId="6" borderId="23" xfId="0" applyNumberFormat="1" applyFill="1" applyBorder="1" applyProtection="1">
      <protection locked="0"/>
    </xf>
    <xf numFmtId="1" fontId="0" fillId="6" borderId="27" xfId="0" applyNumberFormat="1" applyFill="1" applyBorder="1" applyProtection="1">
      <protection locked="0"/>
    </xf>
    <xf numFmtId="1" fontId="0" fillId="6" borderId="33" xfId="0" applyNumberFormat="1" applyFill="1" applyBorder="1" applyProtection="1">
      <protection locked="0"/>
    </xf>
    <xf numFmtId="0" fontId="0" fillId="6" borderId="36" xfId="0" applyFill="1" applyBorder="1" applyProtection="1">
      <protection locked="0"/>
    </xf>
    <xf numFmtId="0" fontId="0" fillId="6" borderId="33" xfId="0" applyFill="1" applyBorder="1" applyProtection="1">
      <protection locked="0"/>
    </xf>
    <xf numFmtId="166" fontId="0" fillId="6" borderId="23" xfId="0" applyNumberFormat="1" applyFill="1" applyBorder="1" applyProtection="1">
      <protection locked="0"/>
    </xf>
    <xf numFmtId="166" fontId="0" fillId="6" borderId="27" xfId="0" applyNumberFormat="1" applyFill="1" applyBorder="1" applyProtection="1">
      <protection locked="0"/>
    </xf>
    <xf numFmtId="166" fontId="0" fillId="6" borderId="30" xfId="0" applyNumberFormat="1" applyFill="1" applyBorder="1" applyProtection="1">
      <protection locked="0"/>
    </xf>
    <xf numFmtId="166" fontId="0" fillId="6" borderId="33" xfId="0" applyNumberFormat="1" applyFill="1" applyBorder="1" applyProtection="1">
      <protection locked="0"/>
    </xf>
    <xf numFmtId="0" fontId="0" fillId="6" borderId="27" xfId="0" applyFill="1" applyBorder="1" applyProtection="1">
      <protection locked="0"/>
    </xf>
    <xf numFmtId="0" fontId="0" fillId="6" borderId="30" xfId="0" applyFill="1" applyBorder="1" applyProtection="1">
      <protection locked="0"/>
    </xf>
    <xf numFmtId="0" fontId="0" fillId="6" borderId="23" xfId="0" applyFill="1" applyBorder="1" applyProtection="1">
      <protection locked="0"/>
    </xf>
    <xf numFmtId="166" fontId="0" fillId="6" borderId="36" xfId="0" applyNumberFormat="1" applyFill="1" applyBorder="1" applyProtection="1">
      <protection locked="0"/>
    </xf>
    <xf numFmtId="164" fontId="4" fillId="7" borderId="0" xfId="5" applyFill="1"/>
    <xf numFmtId="164" fontId="6" fillId="7" borderId="0" xfId="5" applyFont="1" applyFill="1" applyAlignment="1">
      <alignment horizontal="centerContinuous"/>
    </xf>
    <xf numFmtId="164" fontId="4" fillId="7" borderId="0" xfId="5" applyFill="1" applyAlignment="1">
      <alignment horizontal="centerContinuous"/>
    </xf>
    <xf numFmtId="164" fontId="7" fillId="7" borderId="0" xfId="5" applyFont="1" applyFill="1" applyAlignment="1">
      <alignment horizontal="centerContinuous"/>
    </xf>
    <xf numFmtId="164" fontId="8" fillId="7" borderId="0" xfId="5" applyFont="1" applyFill="1"/>
    <xf numFmtId="164" fontId="9" fillId="7" borderId="0" xfId="5" applyFont="1" applyFill="1"/>
    <xf numFmtId="164" fontId="9" fillId="7" borderId="0" xfId="5" applyFont="1" applyFill="1" applyAlignment="1">
      <alignment horizontal="centerContinuous"/>
    </xf>
    <xf numFmtId="0" fontId="33" fillId="7" borderId="0" xfId="0" applyFont="1" applyFill="1" applyAlignment="1">
      <alignment horizontal="center" vertical="center" readingOrder="1"/>
    </xf>
    <xf numFmtId="166" fontId="0" fillId="0" borderId="0" xfId="0" applyNumberFormat="1"/>
    <xf numFmtId="166" fontId="0" fillId="0" borderId="44" xfId="0" applyNumberFormat="1" applyBorder="1"/>
    <xf numFmtId="0" fontId="3" fillId="2" borderId="15" xfId="0" applyFont="1" applyFill="1" applyBorder="1" applyAlignment="1">
      <alignment wrapText="1"/>
    </xf>
    <xf numFmtId="166" fontId="0" fillId="0" borderId="34" xfId="0" applyNumberFormat="1" applyBorder="1"/>
    <xf numFmtId="1" fontId="0" fillId="8" borderId="25" xfId="0" applyNumberFormat="1" applyFill="1" applyBorder="1"/>
    <xf numFmtId="0" fontId="0" fillId="8" borderId="25" xfId="0" applyFill="1" applyBorder="1"/>
    <xf numFmtId="0" fontId="0" fillId="2" borderId="43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6" xfId="0" applyFill="1" applyBorder="1" applyAlignment="1">
      <alignment wrapText="1"/>
    </xf>
    <xf numFmtId="166" fontId="0" fillId="0" borderId="39" xfId="0" applyNumberFormat="1" applyBorder="1"/>
    <xf numFmtId="166" fontId="0" fillId="0" borderId="45" xfId="0" applyNumberFormat="1" applyBorder="1"/>
    <xf numFmtId="166" fontId="0" fillId="0" borderId="46" xfId="0" applyNumberFormat="1" applyBorder="1"/>
    <xf numFmtId="166" fontId="0" fillId="0" borderId="47" xfId="0" applyNumberFormat="1" applyBorder="1"/>
    <xf numFmtId="166" fontId="0" fillId="0" borderId="48" xfId="0" applyNumberFormat="1" applyBorder="1"/>
    <xf numFmtId="0" fontId="0" fillId="2" borderId="5" xfId="0" applyFill="1" applyBorder="1"/>
    <xf numFmtId="0" fontId="3" fillId="2" borderId="6" xfId="0" applyFont="1" applyFill="1" applyBorder="1" applyAlignment="1">
      <alignment horizontal="centerContinuous" vertical="center" wrapText="1"/>
    </xf>
    <xf numFmtId="0" fontId="0" fillId="0" borderId="10" xfId="0" applyBorder="1"/>
    <xf numFmtId="0" fontId="3" fillId="2" borderId="10" xfId="0" applyFont="1" applyFill="1" applyBorder="1"/>
    <xf numFmtId="49" fontId="3" fillId="2" borderId="10" xfId="0" applyNumberFormat="1" applyFont="1" applyFill="1" applyBorder="1"/>
    <xf numFmtId="0" fontId="3" fillId="2" borderId="15" xfId="0" applyFont="1" applyFill="1" applyBorder="1"/>
    <xf numFmtId="0" fontId="0" fillId="2" borderId="21" xfId="0" applyFill="1" applyBorder="1"/>
    <xf numFmtId="0" fontId="0" fillId="2" borderId="10" xfId="0" applyFill="1" applyBorder="1" applyAlignment="1">
      <alignment horizontal="centerContinuous"/>
    </xf>
    <xf numFmtId="0" fontId="3" fillId="2" borderId="5" xfId="0" applyFont="1" applyFill="1" applyBorder="1" applyAlignment="1">
      <alignment wrapText="1"/>
    </xf>
    <xf numFmtId="1" fontId="0" fillId="8" borderId="23" xfId="0" applyNumberFormat="1" applyFill="1" applyBorder="1"/>
    <xf numFmtId="1" fontId="0" fillId="8" borderId="27" xfId="0" applyNumberFormat="1" applyFill="1" applyBorder="1"/>
    <xf numFmtId="1" fontId="0" fillId="8" borderId="30" xfId="0" applyNumberFormat="1" applyFill="1" applyBorder="1"/>
    <xf numFmtId="0" fontId="0" fillId="2" borderId="6" xfId="0" applyFill="1" applyBorder="1"/>
    <xf numFmtId="0" fontId="0" fillId="9" borderId="0" xfId="0" applyFill="1"/>
    <xf numFmtId="0" fontId="0" fillId="9" borderId="1" xfId="0" applyFill="1" applyBorder="1"/>
    <xf numFmtId="165" fontId="13" fillId="9" borderId="0" xfId="2" applyNumberFormat="1" applyFont="1" applyFill="1"/>
    <xf numFmtId="165" fontId="13" fillId="9" borderId="0" xfId="3" applyNumberFormat="1" applyFont="1" applyFill="1"/>
    <xf numFmtId="165" fontId="8" fillId="9" borderId="0" xfId="3" applyNumberFormat="1" applyFont="1" applyFill="1"/>
    <xf numFmtId="165" fontId="21" fillId="9" borderId="0" xfId="3" applyNumberFormat="1" applyFont="1" applyFill="1"/>
    <xf numFmtId="165" fontId="26" fillId="9" borderId="0" xfId="3" applyNumberFormat="1" applyFont="1" applyFill="1"/>
    <xf numFmtId="165" fontId="23" fillId="9" borderId="0" xfId="3" applyNumberFormat="1" applyFont="1" applyFill="1"/>
    <xf numFmtId="0" fontId="34" fillId="10" borderId="49" xfId="6" applyFont="1" applyFill="1" applyBorder="1" applyAlignment="1">
      <alignment horizontal="center" vertical="center"/>
    </xf>
    <xf numFmtId="0" fontId="34" fillId="10" borderId="50" xfId="6" applyFont="1" applyFill="1" applyBorder="1" applyAlignment="1">
      <alignment horizontal="center" vertical="center"/>
    </xf>
    <xf numFmtId="0" fontId="35" fillId="0" borderId="51" xfId="6" applyFont="1" applyBorder="1" applyAlignment="1">
      <alignment horizontal="center" vertical="center" wrapText="1"/>
    </xf>
    <xf numFmtId="0" fontId="35" fillId="0" borderId="30" xfId="6" applyFont="1" applyBorder="1" applyAlignment="1">
      <alignment horizontal="center" vertical="center" wrapText="1"/>
    </xf>
    <xf numFmtId="0" fontId="35" fillId="0" borderId="52" xfId="6" applyFont="1" applyBorder="1" applyAlignment="1">
      <alignment horizontal="center" vertical="center" wrapText="1"/>
    </xf>
    <xf numFmtId="0" fontId="35" fillId="0" borderId="53" xfId="6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34" fillId="10" borderId="54" xfId="6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top"/>
    </xf>
    <xf numFmtId="166" fontId="1" fillId="2" borderId="39" xfId="0" applyNumberFormat="1" applyFont="1" applyFill="1" applyBorder="1"/>
    <xf numFmtId="166" fontId="2" fillId="2" borderId="0" xfId="0" applyNumberFormat="1" applyFont="1" applyFill="1" applyAlignment="1">
      <alignment horizontal="right"/>
    </xf>
    <xf numFmtId="0" fontId="0" fillId="6" borderId="37" xfId="0" applyFill="1" applyBorder="1" applyProtection="1">
      <protection locked="0"/>
    </xf>
    <xf numFmtId="0" fontId="0" fillId="8" borderId="0" xfId="0" applyFill="1"/>
    <xf numFmtId="166" fontId="2" fillId="5" borderId="4" xfId="3" applyNumberFormat="1" applyFont="1" applyFill="1" applyBorder="1" applyProtection="1">
      <protection locked="0"/>
    </xf>
    <xf numFmtId="0" fontId="1" fillId="2" borderId="0" xfId="3" applyNumberFormat="1" applyFont="1"/>
    <xf numFmtId="165" fontId="2" fillId="9" borderId="0" xfId="3" applyNumberFormat="1" applyFont="1" applyFill="1"/>
    <xf numFmtId="49" fontId="12" fillId="2" borderId="0" xfId="2" applyNumberFormat="1" applyFont="1"/>
    <xf numFmtId="49" fontId="14" fillId="2" borderId="0" xfId="2" applyNumberFormat="1" applyFont="1"/>
    <xf numFmtId="49" fontId="15" fillId="2" borderId="0" xfId="2" applyNumberFormat="1" applyFont="1"/>
    <xf numFmtId="49" fontId="13" fillId="2" borderId="0" xfId="3" applyNumberFormat="1" applyFont="1"/>
    <xf numFmtId="49" fontId="30" fillId="2" borderId="0" xfId="1" applyNumberFormat="1" applyFont="1"/>
    <xf numFmtId="49" fontId="29" fillId="2" borderId="0" xfId="1" applyNumberFormat="1" applyFont="1"/>
    <xf numFmtId="49" fontId="2" fillId="2" borderId="0" xfId="3" applyNumberFormat="1" applyFont="1"/>
    <xf numFmtId="49" fontId="37" fillId="2" borderId="0" xfId="3" applyNumberFormat="1" applyFont="1"/>
    <xf numFmtId="165" fontId="32" fillId="2" borderId="0" xfId="3" applyNumberFormat="1" applyFont="1"/>
    <xf numFmtId="165" fontId="37" fillId="2" borderId="0" xfId="3" applyNumberFormat="1" applyFont="1"/>
    <xf numFmtId="166" fontId="32" fillId="5" borderId="4" xfId="3" applyNumberFormat="1" applyFont="1" applyFill="1" applyBorder="1" applyProtection="1">
      <protection locked="0"/>
    </xf>
    <xf numFmtId="0" fontId="38" fillId="2" borderId="0" xfId="3" applyNumberFormat="1" applyFont="1"/>
    <xf numFmtId="165" fontId="32" fillId="9" borderId="0" xfId="3" applyNumberFormat="1" applyFont="1" applyFill="1"/>
    <xf numFmtId="166" fontId="0" fillId="4" borderId="48" xfId="0" applyNumberFormat="1" applyFill="1" applyBorder="1"/>
    <xf numFmtId="0" fontId="2" fillId="8" borderId="36" xfId="0" applyFont="1" applyFill="1" applyBorder="1"/>
    <xf numFmtId="0" fontId="2" fillId="5" borderId="36" xfId="0" applyFont="1" applyFill="1" applyBorder="1" applyProtection="1">
      <protection locked="0"/>
    </xf>
    <xf numFmtId="166" fontId="2" fillId="0" borderId="36" xfId="0" applyNumberFormat="1" applyFont="1" applyBorder="1"/>
    <xf numFmtId="166" fontId="2" fillId="0" borderId="30" xfId="0" applyNumberFormat="1" applyFont="1" applyBorder="1"/>
    <xf numFmtId="166" fontId="2" fillId="0" borderId="48" xfId="0" applyNumberFormat="1" applyFont="1" applyBorder="1"/>
    <xf numFmtId="166" fontId="2" fillId="6" borderId="36" xfId="0" applyNumberFormat="1" applyFont="1" applyFill="1" applyBorder="1" applyProtection="1">
      <protection locked="0"/>
    </xf>
    <xf numFmtId="0" fontId="2" fillId="6" borderId="36" xfId="0" quotePrefix="1" applyFont="1" applyFill="1" applyBorder="1" applyAlignment="1" applyProtection="1">
      <alignment horizontal="center"/>
      <protection locked="0"/>
    </xf>
    <xf numFmtId="0" fontId="2" fillId="2" borderId="36" xfId="0" applyFont="1" applyFill="1" applyBorder="1"/>
    <xf numFmtId="166" fontId="2" fillId="4" borderId="28" xfId="0" applyNumberFormat="1" applyFont="1" applyFill="1" applyBorder="1"/>
    <xf numFmtId="165" fontId="30" fillId="2" borderId="0" xfId="1" applyNumberFormat="1" applyFont="1" applyAlignment="1">
      <alignment horizontal="left"/>
    </xf>
    <xf numFmtId="0" fontId="32" fillId="2" borderId="23" xfId="0" applyFont="1" applyFill="1" applyBorder="1"/>
    <xf numFmtId="0" fontId="32" fillId="0" borderId="0" xfId="0" applyFont="1"/>
    <xf numFmtId="1" fontId="2" fillId="8" borderId="23" xfId="0" applyNumberFormat="1" applyFont="1" applyFill="1" applyBorder="1"/>
    <xf numFmtId="166" fontId="2" fillId="0" borderId="23" xfId="0" applyNumberFormat="1" applyFont="1" applyBorder="1"/>
    <xf numFmtId="166" fontId="2" fillId="0" borderId="27" xfId="0" applyNumberFormat="1" applyFont="1" applyBorder="1"/>
    <xf numFmtId="166" fontId="2" fillId="0" borderId="39" xfId="0" applyNumberFormat="1" applyFont="1" applyBorder="1"/>
    <xf numFmtId="166" fontId="2" fillId="4" borderId="24" xfId="0" applyNumberFormat="1" applyFont="1" applyFill="1" applyBorder="1"/>
    <xf numFmtId="166" fontId="2" fillId="0" borderId="55" xfId="0" applyNumberFormat="1" applyFont="1" applyBorder="1"/>
    <xf numFmtId="166" fontId="0" fillId="0" borderId="55" xfId="0" applyNumberFormat="1" applyBorder="1"/>
    <xf numFmtId="1" fontId="0" fillId="6" borderId="22" xfId="0" applyNumberFormat="1" applyFill="1" applyBorder="1" applyProtection="1">
      <protection locked="0"/>
    </xf>
    <xf numFmtId="166" fontId="39" fillId="0" borderId="56" xfId="0" applyNumberFormat="1" applyFont="1" applyBorder="1"/>
    <xf numFmtId="166" fontId="0" fillId="0" borderId="57" xfId="0" applyNumberFormat="1" applyBorder="1"/>
    <xf numFmtId="166" fontId="0" fillId="0" borderId="58" xfId="0" applyNumberFormat="1" applyBorder="1"/>
    <xf numFmtId="1" fontId="0" fillId="6" borderId="26" xfId="0" applyNumberFormat="1" applyFill="1" applyBorder="1" applyProtection="1">
      <protection locked="0"/>
    </xf>
    <xf numFmtId="1" fontId="0" fillId="6" borderId="29" xfId="0" applyNumberFormat="1" applyFill="1" applyBorder="1" applyProtection="1">
      <protection locked="0"/>
    </xf>
    <xf numFmtId="1" fontId="0" fillId="6" borderId="32" xfId="0" applyNumberFormat="1" applyFill="1" applyBorder="1" applyProtection="1">
      <protection locked="0"/>
    </xf>
    <xf numFmtId="166" fontId="0" fillId="0" borderId="56" xfId="0" applyNumberFormat="1" applyBorder="1"/>
    <xf numFmtId="166" fontId="2" fillId="0" borderId="59" xfId="0" applyNumberFormat="1" applyFont="1" applyBorder="1"/>
    <xf numFmtId="166" fontId="0" fillId="0" borderId="59" xfId="0" applyNumberFormat="1" applyBorder="1"/>
    <xf numFmtId="1" fontId="2" fillId="6" borderId="26" xfId="0" applyNumberFormat="1" applyFont="1" applyFill="1" applyBorder="1" applyProtection="1">
      <protection locked="0"/>
    </xf>
    <xf numFmtId="1" fontId="2" fillId="6" borderId="35" xfId="0" applyNumberFormat="1" applyFont="1" applyFill="1" applyBorder="1" applyProtection="1">
      <protection locked="0"/>
    </xf>
    <xf numFmtId="1" fontId="0" fillId="6" borderId="35" xfId="0" applyNumberFormat="1" applyFill="1" applyBorder="1" applyProtection="1">
      <protection locked="0"/>
    </xf>
    <xf numFmtId="0" fontId="40" fillId="8" borderId="0" xfId="0" applyFont="1" applyFill="1"/>
    <xf numFmtId="1" fontId="0" fillId="0" borderId="30" xfId="0" applyNumberForma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" fontId="0" fillId="11" borderId="30" xfId="0" applyNumberFormat="1" applyFill="1" applyBorder="1" applyAlignment="1">
      <alignment horizontal="center"/>
    </xf>
    <xf numFmtId="0" fontId="0" fillId="11" borderId="30" xfId="0" applyFill="1" applyBorder="1" applyAlignment="1">
      <alignment horizontal="right"/>
    </xf>
    <xf numFmtId="1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right"/>
    </xf>
    <xf numFmtId="1" fontId="2" fillId="0" borderId="3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" fontId="0" fillId="12" borderId="30" xfId="0" applyNumberFormat="1" applyFill="1" applyBorder="1" applyAlignment="1">
      <alignment horizontal="center"/>
    </xf>
    <xf numFmtId="0" fontId="0" fillId="12" borderId="30" xfId="0" applyFill="1" applyBorder="1"/>
    <xf numFmtId="0" fontId="0" fillId="0" borderId="30" xfId="0" applyBorder="1"/>
    <xf numFmtId="166" fontId="2" fillId="0" borderId="25" xfId="0" applyNumberFormat="1" applyFont="1" applyBorder="1"/>
    <xf numFmtId="166" fontId="1" fillId="2" borderId="0" xfId="0" applyNumberFormat="1" applyFont="1" applyFill="1"/>
    <xf numFmtId="0" fontId="0" fillId="2" borderId="61" xfId="0" applyFill="1" applyBorder="1"/>
    <xf numFmtId="0" fontId="3" fillId="2" borderId="7" xfId="0" applyFont="1" applyFill="1" applyBorder="1" applyAlignment="1">
      <alignment horizontal="left" wrapText="1"/>
    </xf>
    <xf numFmtId="1" fontId="2" fillId="6" borderId="23" xfId="0" applyNumberFormat="1" applyFont="1" applyFill="1" applyBorder="1" applyProtection="1">
      <protection locked="0"/>
    </xf>
    <xf numFmtId="1" fontId="2" fillId="6" borderId="22" xfId="0" applyNumberFormat="1" applyFont="1" applyFill="1" applyBorder="1" applyProtection="1">
      <protection locked="0"/>
    </xf>
    <xf numFmtId="166" fontId="2" fillId="6" borderId="23" xfId="0" applyNumberFormat="1" applyFont="1" applyFill="1" applyBorder="1" applyProtection="1">
      <protection locked="0"/>
    </xf>
    <xf numFmtId="0" fontId="2" fillId="6" borderId="23" xfId="0" applyFont="1" applyFill="1" applyBorder="1" applyProtection="1">
      <protection locked="0"/>
    </xf>
    <xf numFmtId="1" fontId="0" fillId="0" borderId="37" xfId="0" quotePrefix="1" applyNumberFormat="1" applyBorder="1"/>
    <xf numFmtId="166" fontId="2" fillId="8" borderId="36" xfId="0" quotePrefix="1" applyNumberFormat="1" applyFont="1" applyFill="1" applyBorder="1" applyAlignment="1">
      <alignment horizontal="center"/>
    </xf>
    <xf numFmtId="166" fontId="2" fillId="6" borderId="36" xfId="0" quotePrefix="1" applyNumberFormat="1" applyFont="1" applyFill="1" applyBorder="1" applyAlignment="1">
      <alignment horizontal="center"/>
    </xf>
    <xf numFmtId="0" fontId="2" fillId="6" borderId="36" xfId="0" quotePrefix="1" applyFont="1" applyFill="1" applyBorder="1" applyAlignment="1">
      <alignment horizontal="center"/>
    </xf>
    <xf numFmtId="0" fontId="3" fillId="2" borderId="63" xfId="0" applyFont="1" applyFill="1" applyBorder="1" applyAlignment="1">
      <alignment wrapText="1"/>
    </xf>
    <xf numFmtId="0" fontId="0" fillId="2" borderId="32" xfId="0" applyFill="1" applyBorder="1"/>
    <xf numFmtId="1" fontId="32" fillId="13" borderId="23" xfId="0" applyNumberFormat="1" applyFont="1" applyFill="1" applyBorder="1"/>
    <xf numFmtId="166" fontId="32" fillId="13" borderId="23" xfId="0" applyNumberFormat="1" applyFont="1" applyFill="1" applyBorder="1"/>
    <xf numFmtId="166" fontId="32" fillId="13" borderId="24" xfId="0" applyNumberFormat="1" applyFont="1" applyFill="1" applyBorder="1"/>
    <xf numFmtId="1" fontId="0" fillId="13" borderId="23" xfId="0" applyNumberFormat="1" applyFill="1" applyBorder="1"/>
    <xf numFmtId="166" fontId="0" fillId="13" borderId="23" xfId="0" applyNumberFormat="1" applyFill="1" applyBorder="1"/>
    <xf numFmtId="166" fontId="0" fillId="13" borderId="24" xfId="0" applyNumberFormat="1" applyFill="1" applyBorder="1"/>
    <xf numFmtId="166" fontId="0" fillId="13" borderId="27" xfId="0" applyNumberFormat="1" applyFill="1" applyBorder="1"/>
    <xf numFmtId="166" fontId="0" fillId="13" borderId="28" xfId="0" applyNumberFormat="1" applyFill="1" applyBorder="1"/>
    <xf numFmtId="1" fontId="0" fillId="6" borderId="30" xfId="0" applyNumberFormat="1" applyFill="1" applyBorder="1" applyProtection="1">
      <protection locked="0"/>
    </xf>
    <xf numFmtId="166" fontId="0" fillId="0" borderId="31" xfId="0" applyNumberFormat="1" applyBorder="1"/>
    <xf numFmtId="1" fontId="2" fillId="6" borderId="30" xfId="0" applyNumberFormat="1" applyFont="1" applyFill="1" applyBorder="1" applyProtection="1">
      <protection locked="0"/>
    </xf>
    <xf numFmtId="166" fontId="2" fillId="0" borderId="31" xfId="0" applyNumberFormat="1" applyFont="1" applyBorder="1"/>
    <xf numFmtId="166" fontId="2" fillId="8" borderId="54" xfId="0" quotePrefix="1" applyNumberFormat="1" applyFont="1" applyFill="1" applyBorder="1" applyAlignment="1">
      <alignment horizontal="center"/>
    </xf>
    <xf numFmtId="166" fontId="2" fillId="8" borderId="64" xfId="0" quotePrefix="1" applyNumberFormat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6" fontId="0" fillId="13" borderId="36" xfId="0" applyNumberFormat="1" applyFill="1" applyBorder="1"/>
    <xf numFmtId="166" fontId="2" fillId="8" borderId="65" xfId="0" quotePrefix="1" applyNumberFormat="1" applyFont="1" applyFill="1" applyBorder="1" applyAlignment="1">
      <alignment horizontal="center"/>
    </xf>
    <xf numFmtId="166" fontId="0" fillId="13" borderId="31" xfId="0" applyNumberFormat="1" applyFill="1" applyBorder="1"/>
    <xf numFmtId="0" fontId="41" fillId="0" borderId="29" xfId="0" applyFont="1" applyBorder="1" applyAlignment="1">
      <alignment horizontal="center" vertical="center" wrapText="1"/>
    </xf>
    <xf numFmtId="166" fontId="39" fillId="0" borderId="30" xfId="0" applyNumberFormat="1" applyFont="1" applyBorder="1"/>
    <xf numFmtId="166" fontId="39" fillId="0" borderId="60" xfId="0" applyNumberFormat="1" applyFont="1" applyBorder="1" applyAlignment="1">
      <alignment horizontal="right"/>
    </xf>
    <xf numFmtId="166" fontId="39" fillId="0" borderId="36" xfId="0" applyNumberFormat="1" applyFont="1" applyBorder="1"/>
    <xf numFmtId="0" fontId="41" fillId="0" borderId="35" xfId="0" applyFont="1" applyBorder="1" applyAlignment="1">
      <alignment horizontal="center" vertical="center" wrapText="1"/>
    </xf>
    <xf numFmtId="0" fontId="41" fillId="8" borderId="0" xfId="0" applyFont="1" applyFill="1"/>
    <xf numFmtId="166" fontId="32" fillId="8" borderId="61" xfId="0" quotePrefix="1" applyNumberFormat="1" applyFont="1" applyFill="1" applyBorder="1" applyAlignment="1">
      <alignment horizontal="right"/>
    </xf>
    <xf numFmtId="0" fontId="40" fillId="0" borderId="32" xfId="0" applyFont="1" applyBorder="1" applyAlignment="1">
      <alignment horizontal="center" vertical="center" wrapText="1"/>
    </xf>
    <xf numFmtId="166" fontId="32" fillId="0" borderId="33" xfId="0" applyNumberFormat="1" applyFont="1" applyBorder="1"/>
    <xf numFmtId="166" fontId="32" fillId="0" borderId="36" xfId="0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1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165" fontId="19" fillId="2" borderId="0" xfId="2" applyNumberFormat="1" applyFont="1" applyAlignment="1">
      <alignment horizontal="center" vertical="center"/>
    </xf>
    <xf numFmtId="22" fontId="3" fillId="2" borderId="0" xfId="2" applyNumberFormat="1" applyFont="1" applyAlignment="1">
      <alignment horizontal="center"/>
    </xf>
  </cellXfs>
  <cellStyles count="7">
    <cellStyle name="Standard" xfId="0" builtinId="0"/>
    <cellStyle name="Standard_Anlage3_Anlage3" xfId="1" xr:uid="{00000000-0005-0000-0000-000001000000}"/>
    <cellStyle name="Standard_Anlage3_Anlage4" xfId="2" xr:uid="{00000000-0005-0000-0000-000002000000}"/>
    <cellStyle name="Standard_Anlage4" xfId="3" xr:uid="{00000000-0005-0000-0000-000003000000}"/>
    <cellStyle name="Standard_Formblatt3" xfId="4" xr:uid="{00000000-0005-0000-0000-000004000000}"/>
    <cellStyle name="Standard_Logo" xfId="5" xr:uid="{00000000-0005-0000-0000-000005000000}"/>
    <cellStyle name="Standard_Tabelle1" xfId="6" xr:uid="{00000000-0005-0000-0000-000006000000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ormblatt2!A1"/><Relationship Id="rId2" Type="http://schemas.openxmlformats.org/officeDocument/2006/relationships/image" Target="../media/image1.png"/><Relationship Id="rId1" Type="http://schemas.openxmlformats.org/officeDocument/2006/relationships/hyperlink" Target="http://www.km.bayern.de/" TargetMode="External"/><Relationship Id="rId6" Type="http://schemas.openxmlformats.org/officeDocument/2006/relationships/hyperlink" Target="https://doku.asv.bayern.de/bers/alle/lebe/start" TargetMode="External"/><Relationship Id="rId5" Type="http://schemas.openxmlformats.org/officeDocument/2006/relationships/hyperlink" Target="#Formblatt1!A1"/><Relationship Id="rId4" Type="http://schemas.openxmlformats.org/officeDocument/2006/relationships/hyperlink" Target="#Schul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Formblatt1!A1"/><Relationship Id="rId2" Type="http://schemas.openxmlformats.org/officeDocument/2006/relationships/hyperlink" Target="#Logo!A1"/><Relationship Id="rId1" Type="http://schemas.openxmlformats.org/officeDocument/2006/relationships/hyperlink" Target="#Formblatt2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chule!A1"/><Relationship Id="rId2" Type="http://schemas.openxmlformats.org/officeDocument/2006/relationships/hyperlink" Target="#Logo!A1"/><Relationship Id="rId1" Type="http://schemas.openxmlformats.org/officeDocument/2006/relationships/hyperlink" Target="#Formblatt2!A1"/><Relationship Id="rId4" Type="http://schemas.openxmlformats.org/officeDocument/2006/relationships/hyperlink" Target="https://doku.asv.bayern.de/bers/alle/lebe/start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chule!A1"/><Relationship Id="rId2" Type="http://schemas.openxmlformats.org/officeDocument/2006/relationships/hyperlink" Target="#Logo!A1"/><Relationship Id="rId1" Type="http://schemas.openxmlformats.org/officeDocument/2006/relationships/hyperlink" Target="#Formblat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550154</xdr:colOff>
      <xdr:row>17</xdr:row>
      <xdr:rowOff>97221</xdr:rowOff>
    </xdr:from>
    <xdr:to>
      <xdr:col>5</xdr:col>
      <xdr:colOff>882475</xdr:colOff>
      <xdr:row>19</xdr:row>
      <xdr:rowOff>59120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550154" y="2898885"/>
          <a:ext cx="4904321" cy="25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Telefonische Beratung: 089 / 2186  - </a:t>
          </a:r>
          <a:r>
            <a:rPr lang="de-DE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2015</a:t>
          </a:r>
          <a:r>
            <a:rPr lang="de-DE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 (oder  -2528)</a:t>
          </a:r>
        </a:p>
      </xdr:txBody>
    </xdr:sp>
    <xdr:clientData/>
  </xdr:twoCellAnchor>
  <xdr:twoCellAnchor>
    <xdr:from>
      <xdr:col>0</xdr:col>
      <xdr:colOff>550154</xdr:colOff>
      <xdr:row>6</xdr:row>
      <xdr:rowOff>9525</xdr:rowOff>
    </xdr:from>
    <xdr:to>
      <xdr:col>5</xdr:col>
      <xdr:colOff>882475</xdr:colOff>
      <xdr:row>7</xdr:row>
      <xdr:rowOff>161844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550154" y="1086835"/>
          <a:ext cx="4904321" cy="300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DE" sz="1400" b="1" i="1" u="none" strike="noStrike" baseline="0">
              <a:solidFill>
                <a:srgbClr val="000000"/>
              </a:solidFill>
              <a:latin typeface="Arial"/>
              <a:cs typeface="Arial"/>
            </a:rPr>
            <a:t>Lehrerbedarfsberechnung</a:t>
          </a:r>
          <a:endParaRPr lang="de-DE" sz="13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3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550154</xdr:colOff>
      <xdr:row>9</xdr:row>
      <xdr:rowOff>0</xdr:rowOff>
    </xdr:from>
    <xdr:to>
      <xdr:col>5</xdr:col>
      <xdr:colOff>882475</xdr:colOff>
      <xdr:row>10</xdr:row>
      <xdr:rowOff>9525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550154" y="1560130"/>
          <a:ext cx="4904321" cy="19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de-DE" sz="1300" b="1" i="1" u="none" strike="noStrike" baseline="0">
              <a:solidFill>
                <a:srgbClr val="000000"/>
              </a:solidFill>
              <a:latin typeface="Arial"/>
              <a:cs typeface="Arial"/>
            </a:rPr>
            <a:t>LeBe WS_V1_2026</a:t>
          </a:r>
        </a:p>
      </xdr:txBody>
    </xdr:sp>
    <xdr:clientData/>
  </xdr:twoCellAnchor>
  <xdr:twoCellAnchor>
    <xdr:from>
      <xdr:col>0</xdr:col>
      <xdr:colOff>797563</xdr:colOff>
      <xdr:row>1</xdr:row>
      <xdr:rowOff>29560</xdr:rowOff>
    </xdr:from>
    <xdr:to>
      <xdr:col>6</xdr:col>
      <xdr:colOff>328450</xdr:colOff>
      <xdr:row>5</xdr:row>
      <xdr:rowOff>24432</xdr:rowOff>
    </xdr:to>
    <xdr:grpSp>
      <xdr:nvGrpSpPr>
        <xdr:cNvPr id="12" name="Gruppier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797563" y="193784"/>
          <a:ext cx="4641542" cy="770010"/>
          <a:chOff x="1758812" y="209136"/>
          <a:chExt cx="4986571" cy="757030"/>
        </a:xfrm>
      </xdr:grpSpPr>
      <xdr:sp macro="" textlink="">
        <xdr:nvSpPr>
          <xdr:cNvPr id="13" name="Text Box 14">
            <a:hlinkClick xmlns:r="http://schemas.openxmlformats.org/officeDocument/2006/relationships" r:id="rId1" tgtFrame="_parent" tooltip="Bayerisches Staatsministerium für Unterricht und Kultus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019730" y="348697"/>
            <a:ext cx="3725653" cy="579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36576" bIns="0" anchor="t" upright="1"/>
          <a:lstStyle/>
          <a:p>
            <a:pPr algn="l" rtl="0">
              <a:defRPr sz="1000"/>
            </a:pPr>
            <a:r>
              <a:rPr lang="de-DE" sz="16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Bayerisches Staatsministerium </a:t>
            </a:r>
          </a:p>
          <a:p>
            <a:pPr algn="l" rtl="0">
              <a:defRPr sz="1000"/>
            </a:pPr>
            <a:r>
              <a:rPr lang="de-DE" sz="16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für Unterricht und Kultus</a:t>
            </a:r>
          </a:p>
        </xdr:txBody>
      </xdr:sp>
      <xdr:pic>
        <xdr:nvPicPr>
          <xdr:cNvPr id="14" name="Picture 31" descr="wappen">
            <a:hlinkClick xmlns:r="http://schemas.openxmlformats.org/officeDocument/2006/relationships" r:id="rId1" tgtFrame="_parent" tooltip="Bayerisches Staatsministerium für Unterricht und Kultus"/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8812" y="209136"/>
            <a:ext cx="1246118" cy="7570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383745</xdr:colOff>
      <xdr:row>12</xdr:row>
      <xdr:rowOff>29561</xdr:rowOff>
    </xdr:from>
    <xdr:to>
      <xdr:col>5</xdr:col>
      <xdr:colOff>76677</xdr:colOff>
      <xdr:row>13</xdr:row>
      <xdr:rowOff>164662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90262" y="2105354"/>
          <a:ext cx="3056243" cy="286187"/>
          <a:chOff x="2990021" y="2625588"/>
          <a:chExt cx="3283168" cy="288000"/>
        </a:xfrm>
      </xdr:grpSpPr>
      <xdr:sp macro="" textlink="">
        <xdr:nvSpPr>
          <xdr:cNvPr id="16" name="Rechteck 1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5193189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Rechteck 1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990021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Schule</a:t>
            </a:r>
          </a:p>
        </xdr:txBody>
      </xdr:sp>
      <xdr:sp macro="" textlink="">
        <xdr:nvSpPr>
          <xdr:cNvPr id="18" name="Rechteck 1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4091605" y="2625588"/>
            <a:ext cx="1080000" cy="288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1</xdr:col>
      <xdr:colOff>558362</xdr:colOff>
      <xdr:row>20</xdr:row>
      <xdr:rowOff>130463</xdr:rowOff>
    </xdr:from>
    <xdr:ext cx="2804949" cy="469552"/>
    <xdr:sp macro="" textlink="">
      <xdr:nvSpPr>
        <xdr:cNvPr id="23" name="Text Box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7522064-DDB3-43CF-8D5B-4FCD35B62AE3}"/>
            </a:ext>
          </a:extLst>
        </xdr:cNvPr>
        <xdr:cNvSpPr txBox="1">
          <a:spLocks noChangeArrowheads="1"/>
        </xdr:cNvSpPr>
      </xdr:nvSpPr>
      <xdr:spPr bwMode="auto">
        <a:xfrm>
          <a:off x="1464879" y="3428084"/>
          <a:ext cx="2804949" cy="4695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>
          <a:spAutoFit/>
        </a:bodyPr>
        <a:lstStyle/>
        <a:p>
          <a:pPr algn="ctr"/>
          <a:r>
            <a:rPr lang="de-DE" sz="1000">
              <a:effectLst/>
              <a:latin typeface="+mn-lt"/>
              <a:ea typeface="+mn-ea"/>
              <a:cs typeface="+mn-cs"/>
            </a:rPr>
            <a:t>Zur automatischen Befüllung </a:t>
          </a:r>
          <a:br>
            <a:rPr lang="de-DE" sz="1000">
              <a:effectLst/>
              <a:latin typeface="+mn-lt"/>
              <a:ea typeface="+mn-ea"/>
              <a:cs typeface="+mn-cs"/>
            </a:rPr>
          </a:br>
          <a:r>
            <a:rPr lang="de-DE" sz="1000">
              <a:effectLst/>
              <a:latin typeface="+mn-lt"/>
              <a:ea typeface="+mn-ea"/>
              <a:cs typeface="+mn-cs"/>
            </a:rPr>
            <a:t>dieser Datei nutzen Sie ASV.</a:t>
          </a:r>
          <a:br>
            <a:rPr lang="de-DE" sz="1000">
              <a:effectLst/>
              <a:latin typeface="+mn-lt"/>
              <a:ea typeface="+mn-ea"/>
              <a:cs typeface="+mn-cs"/>
            </a:rPr>
          </a:br>
          <a:r>
            <a:rPr lang="en-GB" sz="1000">
              <a:effectLst/>
              <a:latin typeface="+mn-lt"/>
              <a:ea typeface="+mn-ea"/>
              <a:cs typeface="+mn-cs"/>
            </a:rPr>
            <a:t>Link: </a:t>
          </a:r>
          <a:r>
            <a:rPr lang="en-GB" sz="1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https://doku.asv.bayern.de/bers/alle/lebe/start</a:t>
          </a:r>
          <a:endParaRPr lang="de-DE" sz="1000"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263494</xdr:colOff>
      <xdr:row>0</xdr:row>
      <xdr:rowOff>0</xdr:rowOff>
    </xdr:from>
    <xdr:to>
      <xdr:col>8</xdr:col>
      <xdr:colOff>768569</xdr:colOff>
      <xdr:row>4</xdr:row>
      <xdr:rowOff>77346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352925" y="0"/>
          <a:ext cx="991178" cy="734243"/>
          <a:chOff x="6628822" y="0"/>
          <a:chExt cx="1083144" cy="724518"/>
        </a:xfrm>
      </xdr:grpSpPr>
      <xdr:sp macro="" textlink="">
        <xdr:nvSpPr>
          <xdr:cNvPr id="7" name="Rechteck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6628822" y="508518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Rechteck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6628822" y="0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  <xdr:sp macro="" textlink="">
        <xdr:nvSpPr>
          <xdr:cNvPr id="9" name="Rechteck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6628822" y="254259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356596</xdr:colOff>
      <xdr:row>0</xdr:row>
      <xdr:rowOff>0</xdr:rowOff>
    </xdr:from>
    <xdr:to>
      <xdr:col>20</xdr:col>
      <xdr:colOff>857250</xdr:colOff>
      <xdr:row>4</xdr:row>
      <xdr:rowOff>50535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10502792" y="0"/>
          <a:ext cx="989328" cy="564057"/>
          <a:chOff x="6628822" y="0"/>
          <a:chExt cx="1083144" cy="724518"/>
        </a:xfrm>
      </xdr:grpSpPr>
      <xdr:sp macro="" textlink="">
        <xdr:nvSpPr>
          <xdr:cNvPr id="9" name="Rechteck 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628822" y="508518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echteck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6628822" y="0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  <xdr:sp macro="" textlink="">
        <xdr:nvSpPr>
          <xdr:cNvPr id="11" name="Rechteck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6628822" y="254259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Schule</a:t>
            </a:r>
          </a:p>
        </xdr:txBody>
      </xdr:sp>
    </xdr:grpSp>
    <xdr:clientData/>
  </xdr:twoCellAnchor>
  <xdr:oneCellAnchor>
    <xdr:from>
      <xdr:col>11</xdr:col>
      <xdr:colOff>586154</xdr:colOff>
      <xdr:row>0</xdr:row>
      <xdr:rowOff>118303</xdr:rowOff>
    </xdr:from>
    <xdr:ext cx="2571750" cy="626069"/>
    <xdr:sp macro="" textlink="">
      <xdr:nvSpPr>
        <xdr:cNvPr id="7" name="Text Box 3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714C6A-D1F5-40EB-BC6F-2BC648D29D83}"/>
            </a:ext>
          </a:extLst>
        </xdr:cNvPr>
        <xdr:cNvSpPr txBox="1">
          <a:spLocks noChangeArrowheads="1"/>
        </xdr:cNvSpPr>
      </xdr:nvSpPr>
      <xdr:spPr bwMode="auto">
        <a:xfrm>
          <a:off x="6257192" y="118303"/>
          <a:ext cx="2571750" cy="62606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>
          <a:spAutoFit/>
        </a:bodyPr>
        <a:lstStyle/>
        <a:p>
          <a:pPr algn="ctr"/>
          <a:r>
            <a:rPr lang="de-DE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Zur automatischen Befüllung </a:t>
          </a:r>
          <a:br>
            <a:rPr lang="de-DE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lang="de-DE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dieser Datei nutzen Sie ASV.</a:t>
          </a:r>
          <a:br>
            <a:rPr lang="de-DE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lang="en-GB" sz="10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Link: </a:t>
          </a:r>
          <a:r>
            <a:rPr lang="en-GB" sz="1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https://doku.asv.bayern.de/bers/alle/lebe/start</a:t>
          </a:r>
          <a:endParaRPr lang="de-DE" sz="600">
            <a:solidFill>
              <a:srgbClr val="0070C0"/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16564</xdr:colOff>
      <xdr:row>0</xdr:row>
      <xdr:rowOff>0</xdr:rowOff>
    </xdr:from>
    <xdr:to>
      <xdr:col>13</xdr:col>
      <xdr:colOff>341848</xdr:colOff>
      <xdr:row>3</xdr:row>
      <xdr:rowOff>76507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6486237" y="0"/>
          <a:ext cx="1028669" cy="560084"/>
          <a:chOff x="6628822" y="0"/>
          <a:chExt cx="1083144" cy="724518"/>
        </a:xfrm>
      </xdr:grpSpPr>
      <xdr:sp macro="" textlink="">
        <xdr:nvSpPr>
          <xdr:cNvPr id="7" name="Rechteck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6628822" y="508518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Formblatt</a:t>
            </a:r>
            <a:r>
              <a:rPr lang="de-DE" sz="105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</a:t>
            </a:r>
            <a:endParaRPr lang="de-DE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Rechteck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6628822" y="0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Startseite</a:t>
            </a:r>
          </a:p>
        </xdr:txBody>
      </xdr:sp>
      <xdr:sp macro="" textlink="">
        <xdr:nvSpPr>
          <xdr:cNvPr id="9" name="Rechteck 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6628822" y="254259"/>
            <a:ext cx="1083144" cy="216000"/>
          </a:xfrm>
          <a:prstGeom prst="rect">
            <a:avLst/>
          </a:prstGeom>
          <a:solidFill>
            <a:schemeClr val="bg1">
              <a:lumMod val="95000"/>
            </a:schemeClr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36000" rIns="36000" bIns="36000" rtlCol="0" anchor="ctr" anchorCtr="0"/>
          <a:lstStyle/>
          <a:p>
            <a:pPr algn="ctr"/>
            <a:r>
              <a:rPr lang="de-DE" sz="105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Schule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EXCEL\LEBERE\V98_1\V97_1\LEB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EN\EXCEL\LEBERE\V97_1\FBLEB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EN\EXCEL\LEBERE\V98_1\V97_1\LEB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LEBERE\V99_2\LEBERE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erechnungen\FAK_B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BEW"/>
    </sheetNames>
    <definedNames>
      <definedName name="Dat_speichern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BLEBEW"/>
    </sheetNames>
    <definedNames>
      <definedName name="GeheZu_BAS"/>
      <definedName name="GeheZu_BFS_HW"/>
      <definedName name="GeheZu_BFS_KP"/>
      <definedName name="GeheZu_BFS_S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BEW"/>
    </sheetNames>
    <definedNames>
      <definedName name="GeheZu_FAKHW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BERE96"/>
    </sheetNames>
    <definedNames>
      <definedName name="GeheZu_Fb2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_BFS"/>
    </sheetNames>
    <definedNames>
      <definedName name="Modul1.Drucke_Blatt"/>
      <definedName name="Modul1.GeheZu_Logo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21"/>
  <sheetViews>
    <sheetView tabSelected="1" zoomScale="145" zoomScaleNormal="145" zoomScaleSheetLayoutView="145" workbookViewId="0">
      <pane ySplit="66" topLeftCell="A208" activePane="bottomLeft" state="frozen"/>
      <selection pane="bottomLeft" activeCell="C12" sqref="C12"/>
    </sheetView>
  </sheetViews>
  <sheetFormatPr baseColWidth="10" defaultColWidth="12.5703125" defaultRowHeight="12" x14ac:dyDescent="0.15"/>
  <cols>
    <col min="1" max="1" width="13.5703125" style="156" customWidth="1"/>
    <col min="2" max="16384" width="12.5703125" style="156"/>
  </cols>
  <sheetData>
    <row r="1" spans="1:8" ht="12.75" x14ac:dyDescent="0.15">
      <c r="A1" s="163" t="s">
        <v>380</v>
      </c>
    </row>
    <row r="3" spans="1:8" ht="18.75" x14ac:dyDescent="0.25">
      <c r="A3" s="157"/>
      <c r="B3" s="158"/>
      <c r="C3" s="158"/>
      <c r="D3" s="158"/>
      <c r="E3" s="158"/>
      <c r="F3" s="158"/>
      <c r="G3" s="158"/>
      <c r="H3" s="158"/>
    </row>
    <row r="4" spans="1:8" ht="18.75" x14ac:dyDescent="0.25">
      <c r="A4" s="157"/>
      <c r="B4" s="158"/>
      <c r="C4" s="158"/>
      <c r="D4" s="158"/>
      <c r="E4" s="158"/>
      <c r="F4" s="158"/>
      <c r="G4" s="158"/>
      <c r="H4" s="158"/>
    </row>
    <row r="8" spans="1:8" ht="15" x14ac:dyDescent="0.2">
      <c r="A8" s="159"/>
      <c r="B8" s="158"/>
      <c r="C8" s="158"/>
      <c r="D8" s="158"/>
      <c r="E8" s="158"/>
      <c r="F8" s="158"/>
      <c r="G8" s="158"/>
      <c r="H8" s="158"/>
    </row>
    <row r="10" spans="1:8" ht="15" x14ac:dyDescent="0.2">
      <c r="A10" s="159"/>
      <c r="B10" s="158"/>
      <c r="C10" s="158"/>
      <c r="D10" s="158"/>
      <c r="E10" s="158"/>
      <c r="F10" s="158"/>
      <c r="G10" s="158"/>
      <c r="H10" s="158"/>
    </row>
    <row r="14" spans="1:8" ht="12.75" x14ac:dyDescent="0.2">
      <c r="C14" s="160"/>
    </row>
    <row r="19" spans="1:8" x14ac:dyDescent="0.15">
      <c r="A19" s="161" t="s">
        <v>2</v>
      </c>
    </row>
    <row r="20" spans="1:8" x14ac:dyDescent="0.15">
      <c r="A20" s="161"/>
    </row>
    <row r="21" spans="1:8" x14ac:dyDescent="0.15">
      <c r="A21" s="162"/>
      <c r="B21" s="158"/>
      <c r="C21" s="158"/>
      <c r="D21" s="158"/>
      <c r="E21" s="158"/>
      <c r="F21" s="158"/>
      <c r="G21" s="158"/>
      <c r="H21" s="158"/>
    </row>
  </sheetData>
  <sheetProtection sheet="1" selectLockedCells="1" selectUnlockedCells="1"/>
  <phoneticPr fontId="17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>
    <oddHeader>&amp;A</oddHeader>
    <oddFooter>Seite &amp;P</oddFooter>
  </headerFooter>
  <colBreaks count="1" manualBreakCount="1">
    <brk id="9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P114"/>
  <sheetViews>
    <sheetView zoomScale="145" zoomScaleNormal="145" workbookViewId="0">
      <selection activeCell="B10" sqref="B10"/>
    </sheetView>
  </sheetViews>
  <sheetFormatPr baseColWidth="10" defaultRowHeight="12.75" x14ac:dyDescent="0.2"/>
  <cols>
    <col min="1" max="1" width="14.42578125" customWidth="1"/>
    <col min="2" max="2" width="15" customWidth="1"/>
    <col min="6" max="6" width="11.85546875" customWidth="1"/>
    <col min="7" max="7" width="15.85546875" customWidth="1"/>
    <col min="8" max="8" width="7.28515625" customWidth="1"/>
    <col min="9" max="9" width="11.5703125" style="191" customWidth="1"/>
    <col min="10" max="16" width="10.7109375" style="191"/>
  </cols>
  <sheetData>
    <row r="1" spans="1:9" x14ac:dyDescent="0.2">
      <c r="A1" s="1"/>
      <c r="B1" s="1"/>
      <c r="C1" s="1"/>
      <c r="D1" s="1"/>
      <c r="E1" s="1"/>
      <c r="F1" s="1"/>
      <c r="G1" s="1"/>
      <c r="H1" s="1"/>
    </row>
    <row r="2" spans="1:9" x14ac:dyDescent="0.2">
      <c r="A2" s="5" t="s">
        <v>92</v>
      </c>
      <c r="B2" s="1"/>
      <c r="C2" s="1"/>
      <c r="D2" s="1"/>
      <c r="E2" s="1"/>
      <c r="F2" s="1"/>
      <c r="G2" s="191"/>
      <c r="H2" s="1"/>
    </row>
    <row r="3" spans="1:9" x14ac:dyDescent="0.2">
      <c r="A3" s="1"/>
      <c r="B3" s="1"/>
      <c r="C3" s="1"/>
      <c r="D3" s="1"/>
      <c r="E3" s="1"/>
      <c r="F3" s="1"/>
      <c r="G3" s="1"/>
      <c r="H3" s="1"/>
    </row>
    <row r="4" spans="1:9" x14ac:dyDescent="0.2">
      <c r="A4" s="8" t="s">
        <v>3</v>
      </c>
      <c r="B4" s="3"/>
      <c r="C4" s="3"/>
      <c r="D4" s="3"/>
      <c r="E4" s="3"/>
      <c r="F4" s="3"/>
      <c r="G4" s="1"/>
      <c r="H4" s="3"/>
    </row>
    <row r="5" spans="1:9" x14ac:dyDescent="0.2">
      <c r="A5" s="1"/>
      <c r="B5" s="1"/>
      <c r="C5" s="1"/>
      <c r="D5" s="1"/>
      <c r="E5" s="1"/>
      <c r="F5" s="1"/>
      <c r="G5" s="1"/>
      <c r="H5" s="1"/>
    </row>
    <row r="6" spans="1:9" ht="13.5" thickBot="1" x14ac:dyDescent="0.25">
      <c r="A6" s="2"/>
      <c r="B6" s="2"/>
      <c r="C6" s="2"/>
      <c r="D6" s="2"/>
      <c r="E6" s="2"/>
      <c r="F6" s="2"/>
      <c r="G6" s="2"/>
      <c r="H6" s="2"/>
      <c r="I6" s="192"/>
    </row>
    <row r="7" spans="1:9" x14ac:dyDescent="0.2">
      <c r="A7" s="1"/>
      <c r="B7" s="1"/>
      <c r="C7" s="1"/>
      <c r="D7" s="1"/>
      <c r="E7" s="1"/>
      <c r="F7" s="1"/>
      <c r="G7" s="1"/>
      <c r="H7" s="1"/>
    </row>
    <row r="8" spans="1:9" x14ac:dyDescent="0.2">
      <c r="A8" s="4" t="s">
        <v>4</v>
      </c>
      <c r="B8" s="131" t="s">
        <v>381</v>
      </c>
      <c r="C8" s="1"/>
      <c r="D8" s="1"/>
      <c r="E8" s="1"/>
      <c r="F8" s="1"/>
      <c r="G8" s="1"/>
      <c r="H8" s="1"/>
    </row>
    <row r="9" spans="1:9" x14ac:dyDescent="0.2">
      <c r="A9" s="1"/>
      <c r="B9" s="1"/>
      <c r="C9" s="1"/>
      <c r="D9" s="1"/>
      <c r="E9" s="1"/>
      <c r="F9" s="1"/>
      <c r="G9" s="1"/>
      <c r="H9" s="1"/>
    </row>
    <row r="10" spans="1:9" x14ac:dyDescent="0.2">
      <c r="A10" s="4" t="s">
        <v>5</v>
      </c>
      <c r="B10" s="131"/>
      <c r="C10" s="206" t="s">
        <v>339</v>
      </c>
      <c r="D10" s="1" t="str">
        <f>IF(B10="","",VLOOKUP(B10,Schulverzeichnis!D3:G210,4,))</f>
        <v/>
      </c>
      <c r="E10" s="1"/>
      <c r="F10" s="1"/>
      <c r="G10" s="1"/>
      <c r="H10" s="1"/>
    </row>
    <row r="11" spans="1:9" x14ac:dyDescent="0.2">
      <c r="A11" s="1"/>
      <c r="B11" s="1"/>
      <c r="C11" s="1"/>
      <c r="D11" s="1"/>
      <c r="E11" s="1"/>
      <c r="F11" s="1"/>
      <c r="G11" s="1"/>
      <c r="H11" s="1"/>
    </row>
    <row r="12" spans="1:9" x14ac:dyDescent="0.2">
      <c r="A12" s="4" t="s">
        <v>6</v>
      </c>
      <c r="B12" s="132"/>
      <c r="C12" s="133"/>
      <c r="D12" s="133"/>
      <c r="E12" s="133"/>
      <c r="F12" s="133"/>
      <c r="G12" s="1"/>
      <c r="H12" s="1"/>
    </row>
    <row r="13" spans="1:9" x14ac:dyDescent="0.2">
      <c r="A13" s="1"/>
      <c r="B13" s="1"/>
      <c r="C13" s="1"/>
      <c r="D13" s="1"/>
      <c r="E13" s="1"/>
      <c r="F13" s="1"/>
      <c r="G13" s="1"/>
      <c r="H13" s="1"/>
    </row>
    <row r="14" spans="1:9" x14ac:dyDescent="0.2">
      <c r="A14" s="1"/>
      <c r="B14" s="1"/>
      <c r="C14" s="1"/>
      <c r="D14" s="1"/>
      <c r="E14" s="1"/>
      <c r="F14" s="1"/>
      <c r="G14" s="1"/>
      <c r="H14" s="1"/>
    </row>
    <row r="15" spans="1:9" x14ac:dyDescent="0.2">
      <c r="A15" s="1"/>
      <c r="B15" s="1"/>
      <c r="C15" s="1"/>
      <c r="D15" s="1"/>
      <c r="E15" s="1"/>
      <c r="F15" s="1"/>
      <c r="G15" s="1"/>
      <c r="H15" s="1"/>
    </row>
    <row r="16" spans="1:9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x14ac:dyDescent="0.2">
      <c r="A18" s="1"/>
      <c r="B18" s="1"/>
      <c r="C18" s="1"/>
      <c r="D18" s="1"/>
      <c r="E18" s="1"/>
      <c r="F18" s="1"/>
      <c r="G18" s="1"/>
      <c r="H18" s="1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x14ac:dyDescent="0.2">
      <c r="A21" s="1"/>
      <c r="B21" s="1"/>
      <c r="C21" s="1"/>
      <c r="D21" s="1"/>
      <c r="E21" s="1"/>
      <c r="F21" s="1"/>
      <c r="G21" s="1"/>
      <c r="H21" s="1"/>
    </row>
    <row r="22" spans="1:8" x14ac:dyDescent="0.2">
      <c r="A22" s="1"/>
      <c r="B22" s="1"/>
      <c r="C22" s="1"/>
      <c r="D22" s="1"/>
      <c r="E22" s="1"/>
      <c r="F22" s="1"/>
      <c r="G22" s="1"/>
      <c r="H22" s="1"/>
    </row>
    <row r="23" spans="1:8" x14ac:dyDescent="0.2">
      <c r="A23" s="1"/>
      <c r="B23" s="1"/>
      <c r="C23" s="1"/>
      <c r="D23" s="1"/>
      <c r="E23" s="1"/>
      <c r="F23" s="1"/>
      <c r="G23" s="1"/>
      <c r="H23" s="1"/>
    </row>
    <row r="24" spans="1:8" x14ac:dyDescent="0.2">
      <c r="A24" s="1"/>
      <c r="B24" s="1"/>
      <c r="C24" s="1"/>
      <c r="D24" s="1"/>
      <c r="E24" s="1"/>
      <c r="F24" s="1"/>
      <c r="G24" s="1"/>
      <c r="H24" s="1"/>
    </row>
    <row r="25" spans="1:8" x14ac:dyDescent="0.2">
      <c r="A25" s="1"/>
      <c r="B25" s="1"/>
      <c r="C25" s="1"/>
      <c r="D25" s="1"/>
      <c r="E25" s="1"/>
      <c r="F25" s="1"/>
      <c r="G25" s="1"/>
      <c r="H25" s="1"/>
    </row>
    <row r="26" spans="1:8" x14ac:dyDescent="0.2">
      <c r="A26" s="1"/>
      <c r="B26" s="1"/>
      <c r="C26" s="1"/>
      <c r="D26" s="1"/>
      <c r="E26" s="1"/>
      <c r="F26" s="1"/>
      <c r="G26" s="1"/>
      <c r="H26" s="1"/>
    </row>
    <row r="27" spans="1:8" x14ac:dyDescent="0.2">
      <c r="A27" s="1"/>
      <c r="B27" s="1"/>
      <c r="C27" s="1"/>
      <c r="D27" s="1"/>
      <c r="E27" s="1"/>
      <c r="F27" s="1"/>
      <c r="G27" s="1"/>
      <c r="H27" s="1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1"/>
      <c r="B30" s="1"/>
      <c r="C30" s="1"/>
      <c r="D30" s="1"/>
      <c r="E30" s="1"/>
      <c r="F30" s="1"/>
      <c r="G30" s="1"/>
      <c r="H30" s="1"/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1"/>
      <c r="B32" s="1"/>
      <c r="C32" s="1"/>
      <c r="D32" s="1"/>
      <c r="E32" s="1"/>
      <c r="F32" s="1"/>
      <c r="G32" s="1"/>
      <c r="H32" s="1"/>
    </row>
    <row r="33" spans="1:8" x14ac:dyDescent="0.2">
      <c r="A33" s="1"/>
      <c r="B33" s="1"/>
      <c r="C33" s="1"/>
      <c r="D33" s="1"/>
      <c r="E33" s="1"/>
      <c r="F33" s="1"/>
      <c r="G33" s="1"/>
      <c r="H33" s="1"/>
    </row>
    <row r="34" spans="1:8" x14ac:dyDescent="0.2">
      <c r="A34" s="1"/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  <row r="51" spans="1:8" x14ac:dyDescent="0.2">
      <c r="A51" s="1"/>
      <c r="B51" s="1"/>
      <c r="C51" s="1"/>
      <c r="D51" s="1"/>
      <c r="E51" s="1"/>
      <c r="F51" s="1"/>
      <c r="G51" s="1"/>
      <c r="H51" s="1"/>
    </row>
    <row r="52" spans="1:8" x14ac:dyDescent="0.2">
      <c r="A52" s="1"/>
      <c r="B52" s="1"/>
      <c r="C52" s="1"/>
      <c r="D52" s="1"/>
      <c r="E52" s="1"/>
      <c r="F52" s="1"/>
      <c r="G52" s="1"/>
      <c r="H52" s="1"/>
    </row>
    <row r="53" spans="1:8" x14ac:dyDescent="0.2">
      <c r="A53" s="1"/>
      <c r="B53" s="1"/>
      <c r="C53" s="1"/>
      <c r="D53" s="1"/>
      <c r="E53" s="1"/>
      <c r="F53" s="1"/>
      <c r="G53" s="1"/>
      <c r="H53" s="1"/>
    </row>
    <row r="54" spans="1:8" x14ac:dyDescent="0.2">
      <c r="A54" s="1"/>
      <c r="B54" s="1"/>
      <c r="C54" s="1"/>
      <c r="D54" s="1"/>
      <c r="E54" s="1"/>
      <c r="F54" s="1"/>
      <c r="G54" s="1"/>
      <c r="H54" s="1"/>
    </row>
    <row r="55" spans="1:8" x14ac:dyDescent="0.2">
      <c r="A55" s="1"/>
      <c r="B55" s="1"/>
      <c r="C55" s="1"/>
      <c r="D55" s="1"/>
      <c r="E55" s="1"/>
      <c r="F55" s="1"/>
      <c r="G55" s="1"/>
      <c r="H55" s="1"/>
    </row>
    <row r="56" spans="1:8" x14ac:dyDescent="0.2">
      <c r="A56" s="1"/>
      <c r="B56" s="1"/>
      <c r="C56" s="1"/>
      <c r="D56" s="1"/>
      <c r="E56" s="1"/>
      <c r="F56" s="1"/>
      <c r="G56" s="1"/>
      <c r="H56" s="1"/>
    </row>
    <row r="57" spans="1:8" x14ac:dyDescent="0.2">
      <c r="A57" s="1"/>
      <c r="B57" s="1"/>
      <c r="C57" s="1"/>
      <c r="D57" s="1"/>
      <c r="E57" s="1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1"/>
      <c r="C59" s="1"/>
      <c r="D59" s="1"/>
      <c r="E59" s="1"/>
      <c r="F59" s="1"/>
      <c r="G59" s="1"/>
      <c r="H59" s="1"/>
    </row>
    <row r="60" spans="1:8" x14ac:dyDescent="0.2">
      <c r="A60" s="1"/>
      <c r="B60" s="1"/>
      <c r="C60" s="1"/>
      <c r="D60" s="1"/>
      <c r="E60" s="1"/>
      <c r="F60" s="1"/>
      <c r="G60" s="1"/>
      <c r="H60" s="1"/>
    </row>
    <row r="61" spans="1:8" x14ac:dyDescent="0.2">
      <c r="A61" s="1"/>
      <c r="B61" s="1"/>
      <c r="C61" s="1"/>
      <c r="D61" s="1"/>
      <c r="E61" s="1"/>
      <c r="F61" s="1"/>
      <c r="G61" s="1"/>
      <c r="H61" s="1"/>
    </row>
    <row r="62" spans="1:8" x14ac:dyDescent="0.2">
      <c r="A62" s="1"/>
      <c r="B62" s="1"/>
      <c r="C62" s="1"/>
      <c r="D62" s="1"/>
      <c r="E62" s="1"/>
      <c r="F62" s="1"/>
      <c r="G62" s="1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1"/>
      <c r="B96" s="1"/>
      <c r="C96" s="1"/>
      <c r="D96" s="1"/>
      <c r="E96" s="1"/>
      <c r="F96" s="1"/>
      <c r="G96" s="1"/>
      <c r="H96" s="1"/>
    </row>
    <row r="97" spans="1:8" x14ac:dyDescent="0.2">
      <c r="A97" s="1"/>
      <c r="B97" s="1"/>
      <c r="C97" s="1"/>
      <c r="D97" s="1"/>
      <c r="E97" s="1"/>
      <c r="F97" s="1"/>
      <c r="G97" s="1"/>
      <c r="H97" s="1"/>
    </row>
    <row r="98" spans="1:8" x14ac:dyDescent="0.2">
      <c r="A98" s="1"/>
      <c r="B98" s="1"/>
      <c r="C98" s="1"/>
      <c r="D98" s="1"/>
      <c r="E98" s="1"/>
      <c r="F98" s="1"/>
      <c r="G98" s="1"/>
      <c r="H98" s="1"/>
    </row>
    <row r="99" spans="1:8" x14ac:dyDescent="0.2">
      <c r="A99" s="1"/>
      <c r="B99" s="1"/>
      <c r="C99" s="1"/>
      <c r="D99" s="1"/>
      <c r="E99" s="1"/>
      <c r="F99" s="1"/>
      <c r="G99" s="1"/>
      <c r="H99" s="1"/>
    </row>
    <row r="100" spans="1:8" x14ac:dyDescent="0.2">
      <c r="A100" s="1"/>
      <c r="B100" s="1"/>
      <c r="C100" s="1"/>
      <c r="D100" s="1"/>
      <c r="E100" s="1"/>
      <c r="F100" s="1"/>
      <c r="G100" s="1"/>
      <c r="H100" s="1"/>
    </row>
    <row r="101" spans="1:8" x14ac:dyDescent="0.2">
      <c r="A101" s="1"/>
      <c r="B101" s="1"/>
      <c r="C101" s="1"/>
      <c r="D101" s="1"/>
      <c r="E101" s="1"/>
      <c r="F101" s="1"/>
      <c r="G101" s="1"/>
      <c r="H101" s="1"/>
    </row>
    <row r="102" spans="1:8" x14ac:dyDescent="0.2">
      <c r="A102" s="1"/>
      <c r="B102" s="1"/>
      <c r="C102" s="1"/>
      <c r="D102" s="1"/>
      <c r="E102" s="1"/>
      <c r="F102" s="1"/>
      <c r="G102" s="1"/>
      <c r="H102" s="1"/>
    </row>
    <row r="103" spans="1:8" x14ac:dyDescent="0.2">
      <c r="A103" s="1"/>
      <c r="B103" s="1"/>
      <c r="C103" s="1"/>
      <c r="D103" s="1"/>
      <c r="E103" s="1"/>
      <c r="F103" s="1"/>
      <c r="G103" s="1"/>
      <c r="H103" s="1"/>
    </row>
    <row r="104" spans="1:8" x14ac:dyDescent="0.2">
      <c r="A104" s="1"/>
      <c r="B104" s="1"/>
      <c r="C104" s="1"/>
      <c r="D104" s="1"/>
      <c r="E104" s="1"/>
      <c r="F104" s="1"/>
      <c r="G104" s="1"/>
      <c r="H104" s="1"/>
    </row>
    <row r="105" spans="1:8" x14ac:dyDescent="0.2">
      <c r="A105" s="1"/>
      <c r="B105" s="1"/>
      <c r="C105" s="1"/>
      <c r="D105" s="1"/>
      <c r="E105" s="1"/>
      <c r="F105" s="1"/>
      <c r="G105" s="1"/>
      <c r="H105" s="1"/>
    </row>
    <row r="106" spans="1:8" x14ac:dyDescent="0.2">
      <c r="A106" s="1"/>
      <c r="B106" s="1"/>
      <c r="C106" s="1"/>
      <c r="D106" s="1"/>
      <c r="E106" s="1"/>
      <c r="F106" s="1"/>
      <c r="G106" s="1"/>
      <c r="H106" s="1"/>
    </row>
    <row r="107" spans="1:8" x14ac:dyDescent="0.2">
      <c r="A107" s="1"/>
      <c r="B107" s="1"/>
      <c r="C107" s="1"/>
      <c r="D107" s="1"/>
      <c r="E107" s="1"/>
      <c r="F107" s="1"/>
      <c r="G107" s="1"/>
      <c r="H107" s="1"/>
    </row>
    <row r="108" spans="1:8" x14ac:dyDescent="0.2">
      <c r="A108" s="1"/>
      <c r="B108" s="1"/>
      <c r="C108" s="1"/>
      <c r="D108" s="1"/>
      <c r="E108" s="1"/>
      <c r="F108" s="1"/>
      <c r="G108" s="1"/>
      <c r="H108" s="1"/>
    </row>
    <row r="109" spans="1:8" x14ac:dyDescent="0.2">
      <c r="A109" s="1"/>
      <c r="B109" s="1"/>
      <c r="C109" s="1"/>
      <c r="D109" s="1"/>
      <c r="E109" s="1"/>
      <c r="F109" s="1"/>
      <c r="G109" s="1"/>
      <c r="H109" s="1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"/>
      <c r="B112" s="1"/>
      <c r="C112" s="1"/>
      <c r="D112" s="1"/>
      <c r="E112" s="1"/>
      <c r="F112" s="1"/>
      <c r="G112" s="1"/>
      <c r="H112" s="1"/>
    </row>
    <row r="113" spans="1:8" x14ac:dyDescent="0.2">
      <c r="A113" s="1"/>
      <c r="B113" s="1"/>
      <c r="C113" s="1"/>
      <c r="D113" s="1"/>
      <c r="E113" s="1"/>
      <c r="F113" s="1"/>
      <c r="G113" s="1"/>
      <c r="H113" s="1"/>
    </row>
    <row r="114" spans="1:8" x14ac:dyDescent="0.2">
      <c r="A114" s="1"/>
      <c r="B114" s="1"/>
      <c r="C114" s="1"/>
      <c r="D114" s="1"/>
      <c r="E114" s="1"/>
      <c r="F114" s="1"/>
      <c r="G114" s="1"/>
      <c r="H114" s="1"/>
    </row>
  </sheetData>
  <sheetProtection sheet="1" objects="1" scenarios="1" selectLockedCells="1"/>
  <phoneticPr fontId="1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&amp;A</oddHeader>
  </headerFooter>
  <colBreaks count="1" manualBreakCount="1">
    <brk id="8" max="5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W35"/>
  <sheetViews>
    <sheetView zoomScale="115" zoomScaleNormal="115" zoomScaleSheetLayoutView="130" workbookViewId="0">
      <pane ySplit="11" topLeftCell="A12" activePane="bottomLeft" state="frozen"/>
      <selection pane="bottomLeft"/>
    </sheetView>
  </sheetViews>
  <sheetFormatPr baseColWidth="10" defaultColWidth="11.42578125" defaultRowHeight="12.75" x14ac:dyDescent="0.2"/>
  <cols>
    <col min="1" max="1" width="15.42578125" customWidth="1"/>
    <col min="2" max="2" width="6.85546875" customWidth="1"/>
    <col min="3" max="3" width="7.7109375" customWidth="1"/>
    <col min="4" max="4" width="7" customWidth="1"/>
    <col min="5" max="5" width="6.28515625" customWidth="1"/>
    <col min="6" max="6" width="6.5703125" customWidth="1"/>
    <col min="7" max="7" width="7" customWidth="1"/>
    <col min="8" max="8" width="8.42578125" customWidth="1"/>
    <col min="9" max="9" width="6.42578125" customWidth="1"/>
    <col min="10" max="10" width="6.28515625" customWidth="1"/>
    <col min="11" max="11" width="7" customWidth="1"/>
    <col min="12" max="13" width="9.140625" customWidth="1"/>
    <col min="14" max="14" width="9.5703125" customWidth="1"/>
    <col min="15" max="15" width="11.140625" customWidth="1"/>
    <col min="16" max="17" width="8.42578125" customWidth="1"/>
    <col min="18" max="18" width="8.7109375" customWidth="1"/>
    <col min="19" max="19" width="2.42578125" customWidth="1"/>
    <col min="20" max="20" width="7.28515625" customWidth="1"/>
    <col min="21" max="21" width="12.85546875" customWidth="1"/>
    <col min="22" max="22" width="13.28515625" customWidth="1"/>
    <col min="23" max="23" width="11.42578125" hidden="1" customWidth="1"/>
  </cols>
  <sheetData>
    <row r="1" spans="1:23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5"/>
      <c r="Q1" s="15"/>
      <c r="R1" s="15"/>
      <c r="S1" s="15"/>
      <c r="T1" s="15"/>
      <c r="U1" s="1"/>
    </row>
    <row r="2" spans="1:23" ht="8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</row>
    <row r="3" spans="1:23" x14ac:dyDescent="0.2">
      <c r="A3" s="4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3" ht="15" customHeight="1" x14ac:dyDescent="0.2">
      <c r="A5" s="16"/>
      <c r="B5" s="1"/>
      <c r="C5" s="17">
        <f>Schule!B12</f>
        <v>0</v>
      </c>
      <c r="D5" s="18"/>
      <c r="E5" s="18"/>
      <c r="F5" s="1"/>
      <c r="G5" s="18"/>
      <c r="H5" s="18"/>
      <c r="I5" s="18"/>
      <c r="J5" s="18"/>
      <c r="K5" s="18"/>
      <c r="L5" s="18"/>
      <c r="M5" s="18"/>
      <c r="N5" s="18"/>
      <c r="O5" s="1"/>
      <c r="P5" s="1"/>
      <c r="Q5" s="19"/>
      <c r="R5" s="20" t="s">
        <v>5</v>
      </c>
      <c r="S5" s="19"/>
      <c r="T5" s="21">
        <f>Schule!B10</f>
        <v>0</v>
      </c>
      <c r="U5" s="1"/>
    </row>
    <row r="6" spans="1:23" ht="15" customHeight="1" thickBot="1" x14ac:dyDescent="0.25">
      <c r="A6" s="1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180"/>
      <c r="Q6" s="181"/>
      <c r="R6" s="181" t="s">
        <v>4</v>
      </c>
      <c r="S6" s="181"/>
      <c r="T6" s="182" t="str">
        <f>Schule!B8</f>
        <v>2026/2027</v>
      </c>
      <c r="U6" s="1"/>
      <c r="W6">
        <v>34</v>
      </c>
    </row>
    <row r="7" spans="1:23" ht="15" customHeight="1" thickTop="1" x14ac:dyDescent="0.2">
      <c r="A7" s="190"/>
      <c r="B7" s="316" t="s">
        <v>104</v>
      </c>
      <c r="C7" s="317"/>
      <c r="D7" s="3" t="s">
        <v>8</v>
      </c>
      <c r="E7" s="136"/>
      <c r="F7" s="322" t="s">
        <v>9</v>
      </c>
      <c r="G7" s="323"/>
      <c r="H7" s="332" t="s">
        <v>376</v>
      </c>
      <c r="I7" s="332"/>
      <c r="J7" s="323"/>
      <c r="K7" s="329" t="s">
        <v>375</v>
      </c>
      <c r="L7" s="326" t="s">
        <v>102</v>
      </c>
      <c r="M7" s="327"/>
      <c r="N7" s="328"/>
      <c r="O7" s="178" t="s">
        <v>10</v>
      </c>
      <c r="P7" s="1"/>
      <c r="Q7" s="3" t="s">
        <v>11</v>
      </c>
      <c r="R7" s="3"/>
      <c r="S7" s="3"/>
      <c r="T7" s="179" t="s">
        <v>12</v>
      </c>
      <c r="U7" s="22" t="s">
        <v>13</v>
      </c>
    </row>
    <row r="8" spans="1:23" ht="2.25" customHeight="1" x14ac:dyDescent="0.2">
      <c r="A8" s="190"/>
      <c r="B8" s="318"/>
      <c r="C8" s="319"/>
      <c r="D8" s="3"/>
      <c r="E8" s="136"/>
      <c r="F8" s="137"/>
      <c r="G8" s="138"/>
      <c r="H8" s="139"/>
      <c r="I8" s="139"/>
      <c r="J8" s="138"/>
      <c r="K8" s="330"/>
      <c r="L8" s="170"/>
      <c r="M8" s="171"/>
      <c r="N8" s="172"/>
      <c r="O8" s="172"/>
      <c r="P8" s="139"/>
      <c r="Q8" s="139"/>
      <c r="R8" s="139"/>
      <c r="S8" s="139"/>
      <c r="T8" s="140"/>
      <c r="U8" s="25"/>
    </row>
    <row r="9" spans="1:23" ht="15" customHeight="1" thickBot="1" x14ac:dyDescent="0.25">
      <c r="A9" s="190"/>
      <c r="B9" s="320"/>
      <c r="C9" s="321"/>
      <c r="D9" s="185"/>
      <c r="E9" s="136"/>
      <c r="F9" s="137"/>
      <c r="G9" s="24"/>
      <c r="H9" s="324" t="s">
        <v>377</v>
      </c>
      <c r="I9" s="333"/>
      <c r="J9" s="334"/>
      <c r="K9" s="331"/>
      <c r="L9" s="324" t="s">
        <v>103</v>
      </c>
      <c r="M9" s="325"/>
      <c r="N9" s="208" t="s">
        <v>9</v>
      </c>
      <c r="O9" s="142"/>
      <c r="P9" s="23"/>
      <c r="Q9" s="139"/>
      <c r="R9" s="139"/>
      <c r="S9" s="139"/>
      <c r="T9" s="140"/>
      <c r="U9" s="25"/>
    </row>
    <row r="10" spans="1:23" ht="33.75" customHeight="1" thickTop="1" x14ac:dyDescent="0.2">
      <c r="A10" s="26"/>
      <c r="B10" s="186" t="s">
        <v>14</v>
      </c>
      <c r="C10" s="26" t="s">
        <v>15</v>
      </c>
      <c r="D10" s="27" t="s">
        <v>16</v>
      </c>
      <c r="E10" s="28" t="s">
        <v>10</v>
      </c>
      <c r="F10" s="27" t="s">
        <v>17</v>
      </c>
      <c r="G10" s="28" t="s">
        <v>10</v>
      </c>
      <c r="H10" s="27" t="s">
        <v>378</v>
      </c>
      <c r="I10" s="286" t="s">
        <v>379</v>
      </c>
      <c r="J10" s="141" t="s">
        <v>10</v>
      </c>
      <c r="K10" s="277" t="s">
        <v>17</v>
      </c>
      <c r="L10" s="166" t="s">
        <v>101</v>
      </c>
      <c r="M10" s="183" t="s">
        <v>10</v>
      </c>
      <c r="N10" s="141" t="s">
        <v>10</v>
      </c>
      <c r="O10" s="29" t="s">
        <v>18</v>
      </c>
      <c r="P10" s="27" t="s">
        <v>19</v>
      </c>
      <c r="Q10" s="31" t="s">
        <v>20</v>
      </c>
      <c r="R10" s="30"/>
      <c r="S10" s="31"/>
      <c r="T10" s="32"/>
      <c r="U10" s="33" t="s">
        <v>21</v>
      </c>
    </row>
    <row r="11" spans="1:23" ht="25.5" customHeight="1" thickBot="1" x14ac:dyDescent="0.25">
      <c r="A11" s="34"/>
      <c r="B11" s="35"/>
      <c r="C11" s="36"/>
      <c r="D11" s="37"/>
      <c r="E11" s="36"/>
      <c r="F11" s="38"/>
      <c r="G11" s="39"/>
      <c r="H11" s="287"/>
      <c r="I11" s="62"/>
      <c r="J11" s="39"/>
      <c r="K11" s="276"/>
      <c r="L11" s="40"/>
      <c r="M11" s="184"/>
      <c r="N11" s="39"/>
      <c r="O11" s="40"/>
      <c r="P11" s="41" t="s">
        <v>22</v>
      </c>
      <c r="Q11" s="42" t="s">
        <v>17</v>
      </c>
      <c r="R11" s="42" t="s">
        <v>14</v>
      </c>
      <c r="S11" s="43"/>
      <c r="T11" s="44" t="s">
        <v>10</v>
      </c>
      <c r="U11" s="25"/>
    </row>
    <row r="12" spans="1:23" s="241" customFormat="1" ht="24.95" customHeight="1" thickTop="1" thickBot="1" x14ac:dyDescent="0.25">
      <c r="A12" s="45" t="s">
        <v>371</v>
      </c>
      <c r="B12" s="242">
        <f>ROUNDUP(C12/32,0)</f>
        <v>0</v>
      </c>
      <c r="C12" s="278"/>
      <c r="D12" s="243">
        <v>34</v>
      </c>
      <c r="E12" s="243">
        <f>B12*D12</f>
        <v>0</v>
      </c>
      <c r="F12" s="243">
        <v>4</v>
      </c>
      <c r="G12" s="247">
        <f>B12*F12</f>
        <v>0</v>
      </c>
      <c r="H12" s="288"/>
      <c r="I12" s="289"/>
      <c r="J12" s="290"/>
      <c r="K12" s="274"/>
      <c r="L12" s="279"/>
      <c r="M12" s="243">
        <f>IF(L12&lt;16,0,IF(ROUNDUP((C12-L12)/32,0)+ROUNDDOWN(L12/32,0)=B12,$W$6,0))</f>
        <v>0</v>
      </c>
      <c r="N12" s="245" t="str">
        <f>IF(Schule!$D$10="","SNR. fehlt",IF(Schule!$D$10="1-staatl.",IF(L12&lt;16,0,ROUNDUP(L12/32,0)*8),0))</f>
        <v>SNR. fehlt</v>
      </c>
      <c r="O12" s="165">
        <f>IF(N12="SNR. fehlt",0,E12+G12+J12+M12+N12)</f>
        <v>0</v>
      </c>
      <c r="P12" s="280"/>
      <c r="Q12" s="243">
        <v>4</v>
      </c>
      <c r="R12" s="281"/>
      <c r="S12" s="240"/>
      <c r="T12" s="243">
        <f>Q12*R12+P12</f>
        <v>0</v>
      </c>
      <c r="U12" s="246">
        <f>O12-T12</f>
        <v>0</v>
      </c>
    </row>
    <row r="13" spans="1:23" ht="24.95" customHeight="1" thickTop="1" thickBot="1" x14ac:dyDescent="0.25">
      <c r="A13" s="45" t="s">
        <v>344</v>
      </c>
      <c r="B13" s="187">
        <f>ROUNDUP(C13/32,0)</f>
        <v>0</v>
      </c>
      <c r="C13" s="143"/>
      <c r="D13" s="46">
        <v>34</v>
      </c>
      <c r="E13" s="46">
        <f>B13*D13</f>
        <v>0</v>
      </c>
      <c r="F13" s="46">
        <v>4</v>
      </c>
      <c r="G13" s="248">
        <f>B13*F13</f>
        <v>0</v>
      </c>
      <c r="H13" s="291"/>
      <c r="I13" s="292"/>
      <c r="J13" s="293"/>
      <c r="K13" s="51"/>
      <c r="L13" s="249"/>
      <c r="M13" s="46">
        <f>IF(L13&lt;16,0,IF(ROUNDUP((C13-L13)/32,0)+ROUNDDOWN(L13/32,0)=B13,$W$6,0))</f>
        <v>0</v>
      </c>
      <c r="N13" s="173" t="str">
        <f>IF(Schule!$D$10="","SNR. fehlt",IF(Schule!$D$10="1-staatl.",IF(L13&lt;16,0,ROUNDUP(L13/32,0)*8),0))</f>
        <v>SNR. fehlt</v>
      </c>
      <c r="O13" s="165">
        <f t="shared" ref="O13:O25" si="0">IF(N13="SNR. fehlt",0,E13+G13+J13+M13+N13)</f>
        <v>0</v>
      </c>
      <c r="P13" s="148"/>
      <c r="Q13" s="46">
        <v>4</v>
      </c>
      <c r="R13" s="154"/>
      <c r="S13" s="47"/>
      <c r="T13" s="46">
        <f>Q13*R13+P13</f>
        <v>0</v>
      </c>
      <c r="U13" s="48">
        <f>O13-T13</f>
        <v>0</v>
      </c>
    </row>
    <row r="14" spans="1:23" ht="24.95" customHeight="1" thickTop="1" thickBot="1" x14ac:dyDescent="0.3">
      <c r="A14" s="49" t="s">
        <v>87</v>
      </c>
      <c r="B14" s="168"/>
      <c r="C14" s="50"/>
      <c r="D14" s="51"/>
      <c r="E14" s="51"/>
      <c r="F14" s="51"/>
      <c r="G14" s="51"/>
      <c r="H14" s="51"/>
      <c r="I14" s="51"/>
      <c r="J14" s="51"/>
      <c r="K14" s="51"/>
      <c r="L14" s="50"/>
      <c r="M14" s="51"/>
      <c r="N14" s="51"/>
      <c r="O14" s="165"/>
      <c r="P14" s="51"/>
      <c r="Q14" s="51"/>
      <c r="R14" s="52"/>
      <c r="S14" s="52"/>
      <c r="T14" s="51"/>
      <c r="U14" s="51"/>
    </row>
    <row r="15" spans="1:23" ht="24.95" customHeight="1" thickTop="1" thickBot="1" x14ac:dyDescent="0.25">
      <c r="A15" s="53" t="s">
        <v>88</v>
      </c>
      <c r="B15" s="188">
        <f t="shared" ref="B15:B21" si="1">ROUNDUP(C15/32,0)</f>
        <v>0</v>
      </c>
      <c r="C15" s="144"/>
      <c r="D15" s="54">
        <v>34</v>
      </c>
      <c r="E15" s="54">
        <f>B15*D15</f>
        <v>0</v>
      </c>
      <c r="F15" s="244">
        <v>6</v>
      </c>
      <c r="G15" s="250">
        <f>B15*F15</f>
        <v>0</v>
      </c>
      <c r="H15" s="294"/>
      <c r="I15" s="294"/>
      <c r="J15" s="295"/>
      <c r="K15" s="283" t="s">
        <v>369</v>
      </c>
      <c r="L15" s="253"/>
      <c r="M15" s="54">
        <f>IF(L15&lt;16,0,IF(ROUNDUP((C15-L15)/32,0)+ROUNDDOWN(L15/32,0)=B15,$W$6,0))</f>
        <v>0</v>
      </c>
      <c r="N15" s="174" t="str">
        <f>IF(Schule!$D$10="","SNR. fehlt",IF(Schule!$D$10="1-staatl.",IF(L15&lt;16,0,ROUNDUP(L15/32,0)*8),0))</f>
        <v>SNR. fehlt</v>
      </c>
      <c r="O15" s="165">
        <f t="shared" si="0"/>
        <v>0</v>
      </c>
      <c r="P15" s="149"/>
      <c r="Q15" s="54">
        <v>6</v>
      </c>
      <c r="R15" s="152"/>
      <c r="S15" s="55"/>
      <c r="T15" s="54">
        <f t="shared" ref="T15:T27" si="2">Q15*R15+P15</f>
        <v>0</v>
      </c>
      <c r="U15" s="56">
        <f>O15-T15</f>
        <v>0</v>
      </c>
      <c r="V15" s="164"/>
    </row>
    <row r="16" spans="1:23" ht="24.95" customHeight="1" thickTop="1" thickBot="1" x14ac:dyDescent="0.25">
      <c r="A16" s="57" t="s">
        <v>89</v>
      </c>
      <c r="B16" s="189">
        <f t="shared" si="1"/>
        <v>0</v>
      </c>
      <c r="C16" s="83"/>
      <c r="D16" s="58">
        <v>34</v>
      </c>
      <c r="E16" s="58">
        <f>B16*D16</f>
        <v>0</v>
      </c>
      <c r="F16" s="233">
        <v>6</v>
      </c>
      <c r="G16" s="251">
        <f>B16*F16</f>
        <v>0</v>
      </c>
      <c r="H16" s="303"/>
      <c r="I16" s="303"/>
      <c r="J16" s="305"/>
      <c r="K16" s="304" t="s">
        <v>369</v>
      </c>
      <c r="L16" s="254"/>
      <c r="M16" s="58">
        <f>IF(L16&lt;16,0,IF(ROUNDUP((C16-L16)/32,0)+ROUNDDOWN(L16/32,0)=B16,$W$6,0))</f>
        <v>0</v>
      </c>
      <c r="N16" s="175" t="str">
        <f>IF(Schule!$D$10="","SNR. fehlt",IF(Schule!$D$10="1-staatl.",IF(L16&lt;16,0,ROUNDUP(L16/32,0)*8),0))</f>
        <v>SNR. fehlt</v>
      </c>
      <c r="O16" s="165">
        <f t="shared" si="0"/>
        <v>0</v>
      </c>
      <c r="P16" s="150"/>
      <c r="Q16" s="58">
        <v>6</v>
      </c>
      <c r="R16" s="153"/>
      <c r="S16" s="59"/>
      <c r="T16" s="58">
        <f>Q16*R16+P16</f>
        <v>0</v>
      </c>
      <c r="U16" s="60">
        <f>O16-T16</f>
        <v>0</v>
      </c>
      <c r="V16" s="164"/>
    </row>
    <row r="17" spans="1:23" ht="24.95" customHeight="1" thickTop="1" thickBot="1" x14ac:dyDescent="0.25">
      <c r="A17" s="306" t="s">
        <v>382</v>
      </c>
      <c r="B17" s="189">
        <f>ROUNDUP(C17/32,0)</f>
        <v>0</v>
      </c>
      <c r="C17" s="83"/>
      <c r="D17" s="307">
        <v>28</v>
      </c>
      <c r="E17" s="58">
        <f>B17*D17</f>
        <v>0</v>
      </c>
      <c r="F17" s="58">
        <v>6</v>
      </c>
      <c r="G17" s="251">
        <f>B17*F17</f>
        <v>0</v>
      </c>
      <c r="H17" s="296"/>
      <c r="I17" s="58">
        <v>1</v>
      </c>
      <c r="J17" s="297">
        <f>H17*I17</f>
        <v>0</v>
      </c>
      <c r="K17" s="308" t="str">
        <f>IF(ISNA(VLOOKUP($C$17,'3- und 4-stufig'!$A$2:$B$321,2,FALSE))=TRUE,"0,0",(VLOOKUP($C$17,'3- und 4-stufig'!$A$2:$B$321,2,FALSE)))</f>
        <v>0,0</v>
      </c>
      <c r="L17" s="254"/>
      <c r="M17" s="58">
        <f>IF(L17&lt;16,0,IF(ROUNDUP((C17-L17)/32,0)+ROUNDDOWN(L17/32,0)=B17,$W$6,0))</f>
        <v>0</v>
      </c>
      <c r="N17" s="175" t="str">
        <f>IF(Schule!$D$10="","SNR. fehlt",IF(Schule!$D$10="1-staatl.",IF(L17&lt;16,0,ROUNDUP(L17/32,0)*8),0))</f>
        <v>SNR. fehlt</v>
      </c>
      <c r="O17" s="165">
        <f>IF(N17="SNR. fehlt",0,E17+G17+J17+K17+M17+N17)</f>
        <v>0</v>
      </c>
      <c r="P17" s="150"/>
      <c r="Q17" s="58">
        <v>4</v>
      </c>
      <c r="R17" s="153"/>
      <c r="S17" s="59"/>
      <c r="T17" s="58">
        <f>Q17*R17+P17</f>
        <v>0</v>
      </c>
      <c r="U17" s="60">
        <f>O17-T17</f>
        <v>0</v>
      </c>
      <c r="V17" s="164"/>
    </row>
    <row r="18" spans="1:23" ht="24.95" customHeight="1" thickTop="1" thickBot="1" x14ac:dyDescent="0.25">
      <c r="A18" s="313" t="s">
        <v>386</v>
      </c>
      <c r="B18" s="84">
        <f>ROUNDUP(C18/32,0)</f>
        <v>0</v>
      </c>
      <c r="C18" s="84"/>
      <c r="D18" s="314">
        <v>28</v>
      </c>
      <c r="E18" s="61">
        <f>B18*D18</f>
        <v>0</v>
      </c>
      <c r="F18" s="61">
        <v>6</v>
      </c>
      <c r="G18" s="252">
        <f>B18*F18</f>
        <v>0</v>
      </c>
      <c r="H18" s="296"/>
      <c r="I18" s="58">
        <v>1</v>
      </c>
      <c r="J18" s="297">
        <f>H18*I18</f>
        <v>0</v>
      </c>
      <c r="K18" s="312" t="str">
        <f>IF(ISNA(VLOOKUP($C$18,'3- und 4-stufig'!$A$2:$B$321,2,FALSE))=TRUE,"0,0",(VLOOKUP($C$18,'3- und 4-stufig'!$A$2:$B$321,2,FALSE)))</f>
        <v>0,0</v>
      </c>
      <c r="L18" s="255"/>
      <c r="M18" s="61">
        <f>IF(L18&lt;16,0,IF(ROUNDUP((C18-L18)/32,0)+ROUNDDOWN(L18/32,0)=B18,$W$6,0))</f>
        <v>0</v>
      </c>
      <c r="N18" s="176" t="str">
        <f>IF(Schule!$D$10="","SNR. fehlt",IF(Schule!$D$10="1-staatl.",IF(L18&lt;16,0,ROUNDUP(L18/32,0)*8),0))</f>
        <v>SNR. fehlt</v>
      </c>
      <c r="O18" s="165">
        <f>IF(N18="SNR. fehlt",0,E18+G18+J18+K18+M18+N18)</f>
        <v>0</v>
      </c>
      <c r="P18" s="151"/>
      <c r="Q18" s="61">
        <v>3</v>
      </c>
      <c r="R18" s="147"/>
      <c r="S18" s="62"/>
      <c r="T18" s="61">
        <f>Q18*R18+P18</f>
        <v>0</v>
      </c>
      <c r="U18" s="63">
        <f t="shared" ref="U18:U27" si="3">O18-T18</f>
        <v>0</v>
      </c>
      <c r="V18" s="164"/>
    </row>
    <row r="19" spans="1:23" ht="24.95" customHeight="1" thickTop="1" thickBot="1" x14ac:dyDescent="0.3">
      <c r="A19" s="49" t="s">
        <v>86</v>
      </c>
      <c r="B19" s="168"/>
      <c r="C19" s="50"/>
      <c r="D19" s="51"/>
      <c r="E19" s="51"/>
      <c r="F19" s="51"/>
      <c r="G19" s="51"/>
      <c r="H19" s="51"/>
      <c r="I19" s="51"/>
      <c r="J19" s="51"/>
      <c r="K19" s="300"/>
      <c r="L19" s="50"/>
      <c r="M19" s="51"/>
      <c r="N19" s="51"/>
      <c r="O19" s="165"/>
      <c r="P19" s="51"/>
      <c r="Q19" s="51"/>
      <c r="R19" s="52"/>
      <c r="S19" s="52"/>
      <c r="T19" s="51"/>
      <c r="U19" s="51"/>
    </row>
    <row r="20" spans="1:23" ht="24.95" customHeight="1" thickTop="1" thickBot="1" x14ac:dyDescent="0.25">
      <c r="A20" s="53" t="s">
        <v>89</v>
      </c>
      <c r="B20" s="188">
        <f t="shared" si="1"/>
        <v>0</v>
      </c>
      <c r="C20" s="82"/>
      <c r="D20" s="54">
        <v>34</v>
      </c>
      <c r="E20" s="54">
        <f>B20*D20</f>
        <v>0</v>
      </c>
      <c r="F20" s="244">
        <v>6</v>
      </c>
      <c r="G20" s="256">
        <f>B20*F20</f>
        <v>0</v>
      </c>
      <c r="H20" s="294"/>
      <c r="I20" s="294"/>
      <c r="J20" s="294"/>
      <c r="K20" s="301" t="s">
        <v>369</v>
      </c>
      <c r="L20" s="253"/>
      <c r="M20" s="54">
        <f>IF(L20&lt;16,0,IF(ROUNDUP((C20-L20)/32,0)+ROUNDDOWN(L20/32,0)=B20,$W$6,0))</f>
        <v>0</v>
      </c>
      <c r="N20" s="174" t="str">
        <f>IF(Schule!$D$10="","SNR. fehlt",IF(Schule!$D$10="1-staatl.",IF(L20&lt;16,0,ROUNDUP(L20/32,0)*8),0))</f>
        <v>SNR. fehlt</v>
      </c>
      <c r="O20" s="165">
        <f t="shared" si="0"/>
        <v>0</v>
      </c>
      <c r="P20" s="149"/>
      <c r="Q20" s="54">
        <v>6</v>
      </c>
      <c r="R20" s="152"/>
      <c r="S20" s="55"/>
      <c r="T20" s="54">
        <f t="shared" si="2"/>
        <v>0</v>
      </c>
      <c r="U20" s="56">
        <f t="shared" si="3"/>
        <v>0</v>
      </c>
    </row>
    <row r="21" spans="1:23" ht="24.95" customHeight="1" thickTop="1" thickBot="1" x14ac:dyDescent="0.25">
      <c r="A21" s="306" t="s">
        <v>382</v>
      </c>
      <c r="B21" s="189">
        <f t="shared" si="1"/>
        <v>0</v>
      </c>
      <c r="C21" s="83"/>
      <c r="D21" s="307">
        <v>28</v>
      </c>
      <c r="E21" s="58">
        <f>B21*D21</f>
        <v>0</v>
      </c>
      <c r="F21" s="58">
        <v>6</v>
      </c>
      <c r="G21" s="251">
        <f>B21*F21</f>
        <v>0</v>
      </c>
      <c r="H21" s="296"/>
      <c r="I21" s="307">
        <v>1</v>
      </c>
      <c r="J21" s="297">
        <f>H21*I21</f>
        <v>0</v>
      </c>
      <c r="K21" s="308" t="str">
        <f>IF(ISNA(VLOOKUP($C$21,'3- und 4-stufig'!$A$2:$B$321,2,FALSE))=TRUE,"0,0",(VLOOKUP($C$21,'3- und 4-stufig'!$A$2:$B$321,2,FALSE)))</f>
        <v>0,0</v>
      </c>
      <c r="L21" s="254"/>
      <c r="M21" s="58">
        <f>IF(L21&lt;16,0,IF(ROUNDUP((C21-L21)/32,0)+ROUNDDOWN(L21/32,0)=B21,$W$6,0))</f>
        <v>0</v>
      </c>
      <c r="N21" s="175" t="str">
        <f>IF(Schule!$D$10="","SNR. fehlt",IF(Schule!$D$10="1-staatl.",IF(L21&lt;16,0,ROUNDUP(L21/32,0)*8),0))</f>
        <v>SNR. fehlt</v>
      </c>
      <c r="O21" s="165">
        <f>IF(N21="SNR. fehlt",0,E21+G21+J21+K21+M21+N21)</f>
        <v>0</v>
      </c>
      <c r="P21" s="150"/>
      <c r="Q21" s="58">
        <v>4</v>
      </c>
      <c r="R21" s="153"/>
      <c r="S21" s="59"/>
      <c r="T21" s="58">
        <f t="shared" si="2"/>
        <v>0</v>
      </c>
      <c r="U21" s="60">
        <f t="shared" si="3"/>
        <v>0</v>
      </c>
      <c r="W21" s="164">
        <v>0.5</v>
      </c>
    </row>
    <row r="22" spans="1:23" ht="24.95" customHeight="1" thickTop="1" thickBot="1" x14ac:dyDescent="0.25">
      <c r="A22" s="313" t="s">
        <v>386</v>
      </c>
      <c r="B22" s="145">
        <f>ROUNDUP(C22/32,0)</f>
        <v>0</v>
      </c>
      <c r="C22" s="84"/>
      <c r="D22" s="314">
        <v>28</v>
      </c>
      <c r="E22" s="61">
        <f>B22*D22</f>
        <v>0</v>
      </c>
      <c r="F22" s="61">
        <v>6</v>
      </c>
      <c r="G22" s="252">
        <f>B22*F22</f>
        <v>0</v>
      </c>
      <c r="H22" s="296"/>
      <c r="I22" s="58">
        <v>1</v>
      </c>
      <c r="J22" s="297">
        <f>H22*I22</f>
        <v>0</v>
      </c>
      <c r="K22" s="312" t="str">
        <f>IF(ISNA(VLOOKUP($C$22,'3- und 4-stufig'!$A$2:$B$321,2,FALSE))=TRUE,"0,0",(VLOOKUP($C$22,'3- und 4-stufig'!$A$2:$B$321,2,FALSE)))</f>
        <v>0,0</v>
      </c>
      <c r="L22" s="255"/>
      <c r="M22" s="61">
        <f>IF(L22&lt;16,0,IF(ROUNDUP((C22-L22)/32,0)+ROUNDDOWN(L22/32,0)=B22,$W$6,0))</f>
        <v>0</v>
      </c>
      <c r="N22" s="176" t="str">
        <f>IF(Schule!$D$10="","SNR. fehlt",IF(Schule!$D$10="1-staatl.",IF(L22&lt;16,0,ROUNDUP(L22/32,0)*8),0))</f>
        <v>SNR. fehlt</v>
      </c>
      <c r="O22" s="165">
        <f>IF(N22="SNR. fehlt",0,E22+G22+J22+K22+M22+N22)</f>
        <v>0</v>
      </c>
      <c r="P22" s="151"/>
      <c r="Q22" s="61">
        <v>3</v>
      </c>
      <c r="R22" s="147"/>
      <c r="S22" s="62"/>
      <c r="T22" s="61">
        <f t="shared" si="2"/>
        <v>0</v>
      </c>
      <c r="U22" s="63">
        <f t="shared" si="3"/>
        <v>0</v>
      </c>
      <c r="W22" s="164">
        <v>1</v>
      </c>
    </row>
    <row r="23" spans="1:23" ht="24.95" customHeight="1" thickTop="1" thickBot="1" x14ac:dyDescent="0.3">
      <c r="A23" s="49" t="s">
        <v>85</v>
      </c>
      <c r="B23" s="169"/>
      <c r="C23" s="52"/>
      <c r="D23" s="50"/>
      <c r="E23" s="51"/>
      <c r="F23" s="51"/>
      <c r="G23" s="51"/>
      <c r="H23" s="51"/>
      <c r="I23" s="51"/>
      <c r="J23" s="51"/>
      <c r="K23" s="302"/>
      <c r="L23" s="50"/>
      <c r="M23" s="51"/>
      <c r="N23" s="51"/>
      <c r="O23" s="165"/>
      <c r="P23" s="51"/>
      <c r="Q23" s="51"/>
      <c r="R23" s="52"/>
      <c r="S23" s="52"/>
      <c r="T23" s="51"/>
      <c r="U23" s="51"/>
    </row>
    <row r="24" spans="1:23" s="205" customFormat="1" ht="24.95" customHeight="1" thickTop="1" thickBot="1" x14ac:dyDescent="0.25">
      <c r="A24" s="64" t="s">
        <v>372</v>
      </c>
      <c r="B24" s="230">
        <f>ROUNDUP(C24/32,0)</f>
        <v>0</v>
      </c>
      <c r="C24" s="231"/>
      <c r="D24" s="315">
        <v>30</v>
      </c>
      <c r="E24" s="232">
        <f>B24*D24</f>
        <v>0</v>
      </c>
      <c r="F24" s="232">
        <v>0</v>
      </c>
      <c r="G24" s="257">
        <f>B24*F24</f>
        <v>0</v>
      </c>
      <c r="H24" s="298"/>
      <c r="I24" s="233">
        <v>0</v>
      </c>
      <c r="J24" s="299">
        <f>H24*I24</f>
        <v>0</v>
      </c>
      <c r="K24" s="301" t="s">
        <v>369</v>
      </c>
      <c r="L24" s="259"/>
      <c r="M24" s="232">
        <f>IF(L24&lt;16,0,IF(ROUNDUP((C24-L24)/32,0)+ROUNDDOWN(L24/32,0)=B24,$W$6,0))</f>
        <v>0</v>
      </c>
      <c r="N24" s="234" t="str">
        <f>IF(Schule!$D$10="","SNR. fehlt",IF(Schule!$D$10="1-staatl.",IF(L24&lt;16,0,ROUNDUP(L24/32,0)*8),0))</f>
        <v>SNR. fehlt</v>
      </c>
      <c r="O24" s="165">
        <f t="shared" si="0"/>
        <v>0</v>
      </c>
      <c r="P24" s="284" t="s">
        <v>369</v>
      </c>
      <c r="Q24" s="232">
        <v>0</v>
      </c>
      <c r="R24" s="285" t="s">
        <v>369</v>
      </c>
      <c r="S24" s="237"/>
      <c r="T24" s="232">
        <v>0</v>
      </c>
      <c r="U24" s="238">
        <f>O24</f>
        <v>0</v>
      </c>
    </row>
    <row r="25" spans="1:23" s="205" customFormat="1" ht="24.95" customHeight="1" thickTop="1" thickBot="1" x14ac:dyDescent="0.25">
      <c r="A25" s="64" t="s">
        <v>367</v>
      </c>
      <c r="B25" s="230">
        <f>ROUNDUP(C25/32,0)</f>
        <v>0</v>
      </c>
      <c r="C25" s="231"/>
      <c r="D25" s="232">
        <v>30</v>
      </c>
      <c r="E25" s="232">
        <f>B25*D25</f>
        <v>0</v>
      </c>
      <c r="F25" s="232">
        <v>5</v>
      </c>
      <c r="G25" s="257">
        <f>B25*F25</f>
        <v>0</v>
      </c>
      <c r="H25" s="298"/>
      <c r="I25" s="233">
        <v>0</v>
      </c>
      <c r="J25" s="299">
        <f>H25*I25</f>
        <v>0</v>
      </c>
      <c r="K25" s="283" t="s">
        <v>369</v>
      </c>
      <c r="L25" s="260"/>
      <c r="M25" s="232">
        <f>IF(L25&lt;16,0,IF(ROUNDUP((C25-L25)/32,0)+ROUNDDOWN(L25/32,0)=B25,$W$6,0))</f>
        <v>0</v>
      </c>
      <c r="N25" s="234" t="str">
        <f>IF(Schule!$D$10="","SNR. fehlt",IF(Schule!$D$10="1-staatl.",IF(L25&lt;16,0,ROUNDUP(L25/32,0)*8),0))</f>
        <v>SNR. fehlt</v>
      </c>
      <c r="O25" s="165">
        <f t="shared" si="0"/>
        <v>0</v>
      </c>
      <c r="P25" s="235"/>
      <c r="Q25" s="232">
        <v>0</v>
      </c>
      <c r="R25" s="236"/>
      <c r="S25" s="237"/>
      <c r="T25" s="232">
        <f>Q25*R25+P25</f>
        <v>0</v>
      </c>
      <c r="U25" s="238">
        <f>O25-T25</f>
        <v>0</v>
      </c>
    </row>
    <row r="26" spans="1:23" ht="24.95" customHeight="1" thickTop="1" thickBot="1" x14ac:dyDescent="0.25">
      <c r="A26" s="310" t="s">
        <v>383</v>
      </c>
      <c r="B26" s="230">
        <f>ROUNDUP(C26/32,0)</f>
        <v>0</v>
      </c>
      <c r="C26" s="85"/>
      <c r="D26" s="309">
        <v>30</v>
      </c>
      <c r="E26" s="65">
        <f>B26*D26</f>
        <v>0</v>
      </c>
      <c r="F26" s="309">
        <v>10</v>
      </c>
      <c r="G26" s="258">
        <f>B26*F26</f>
        <v>0</v>
      </c>
      <c r="H26" s="296"/>
      <c r="I26" s="307">
        <v>1</v>
      </c>
      <c r="J26" s="297">
        <f>H26*I26</f>
        <v>0</v>
      </c>
      <c r="K26" s="308" t="str">
        <f>IF(ISNA(VLOOKUP($C$26,'2-stufig'!$A$2:$B$321,2,FALSE))=TRUE,"0,0",(VLOOKUP($C$26,'2-stufig'!$A$2:$B$321,2,FALSE)))</f>
        <v>0,0</v>
      </c>
      <c r="L26" s="261"/>
      <c r="M26" s="65">
        <f>IF(L26&lt;16,0,IF(ROUNDUP((C26-L26)/32,0)+ROUNDDOWN(L26/32,0)=B26,$W$6,0))</f>
        <v>0</v>
      </c>
      <c r="N26" s="177" t="str">
        <f>IF(Schule!$D$10="","SNR. fehlt",IF(Schule!$D$10="1-staatl.",IF(L26&lt;16,0,ROUNDUP(L26/32,0)*8),0))</f>
        <v>SNR. fehlt</v>
      </c>
      <c r="O26" s="165">
        <f>IF(N26="SNR. fehlt",0,E26+G26+J26+K26+M26+N26)</f>
        <v>0</v>
      </c>
      <c r="P26" s="155"/>
      <c r="Q26" s="65">
        <v>4</v>
      </c>
      <c r="R26" s="146"/>
      <c r="S26" s="66"/>
      <c r="T26" s="65">
        <f t="shared" ref="T26" si="4">Q26*R26+P26</f>
        <v>0</v>
      </c>
      <c r="U26" s="229">
        <f t="shared" ref="U26" si="5">O26-T26</f>
        <v>0</v>
      </c>
    </row>
    <row r="27" spans="1:23" ht="24.95" customHeight="1" thickTop="1" thickBot="1" x14ac:dyDescent="0.25">
      <c r="A27" s="313" t="s">
        <v>90</v>
      </c>
      <c r="B27" s="145">
        <f>ROUNDUP(C27/32,0)</f>
        <v>0</v>
      </c>
      <c r="C27" s="86"/>
      <c r="D27" s="314">
        <v>30</v>
      </c>
      <c r="E27" s="61">
        <f>B27*D27</f>
        <v>0</v>
      </c>
      <c r="F27" s="314">
        <v>10</v>
      </c>
      <c r="G27" s="252">
        <f>B27*F27</f>
        <v>0</v>
      </c>
      <c r="H27" s="145"/>
      <c r="I27" s="61">
        <v>1</v>
      </c>
      <c r="J27" s="167">
        <f>H27*I27</f>
        <v>0</v>
      </c>
      <c r="K27" s="312" t="str">
        <f>IF(ISNA(VLOOKUP($C$27,'2-stufig'!$A$2:$B$321,2,FALSE))=TRUE,"0,0",(VLOOKUP($C$27,'2-stufig'!$A$2:$B$321,2,FALSE)))</f>
        <v>0,0</v>
      </c>
      <c r="L27" s="255"/>
      <c r="M27" s="61">
        <f>IF(L27&lt;16,0,IF(ROUNDUP((C27-L27)/32,0)+ROUNDDOWN(L27/32,0)=B27,$W$6,0))</f>
        <v>0</v>
      </c>
      <c r="N27" s="167" t="str">
        <f>IF(Schule!$D$10="","SNR. fehlt",IF(Schule!$D$10="1-staatl.",IF(L27&lt;16,0,ROUNDUP(L27/32,0)*8),0))</f>
        <v>SNR. fehlt</v>
      </c>
      <c r="O27" s="165">
        <f>IF(N27="SNR. fehlt",0,E27+G27+J27+K27+M27+N27)</f>
        <v>0</v>
      </c>
      <c r="P27" s="151"/>
      <c r="Q27" s="61">
        <v>4</v>
      </c>
      <c r="R27" s="147"/>
      <c r="S27" s="62"/>
      <c r="T27" s="61">
        <f t="shared" si="2"/>
        <v>0</v>
      </c>
      <c r="U27" s="63">
        <f t="shared" si="3"/>
        <v>0</v>
      </c>
    </row>
    <row r="28" spans="1:23" s="1" customFormat="1" ht="12" customHeight="1" thickTop="1" thickBot="1" x14ac:dyDescent="0.25">
      <c r="A28" s="67"/>
      <c r="B28" s="68"/>
      <c r="C28" s="68"/>
      <c r="D28" s="69"/>
      <c r="E28" s="70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69"/>
      <c r="R28" s="68"/>
      <c r="S28" s="68"/>
      <c r="T28" s="70"/>
      <c r="U28" s="70"/>
      <c r="V28"/>
      <c r="W28"/>
    </row>
    <row r="29" spans="1:23" ht="15" customHeight="1" thickTop="1" thickBot="1" x14ac:dyDescent="0.25">
      <c r="A29" s="71" t="s">
        <v>10</v>
      </c>
      <c r="B29" s="72">
        <f>SUM(B12:B27)</f>
        <v>0</v>
      </c>
      <c r="C29" s="72">
        <f>SUM(C12:C27)</f>
        <v>0</v>
      </c>
      <c r="D29" s="73"/>
      <c r="E29" s="74">
        <f>SUM(E12:E27)</f>
        <v>0</v>
      </c>
      <c r="F29" s="73"/>
      <c r="G29" s="74">
        <f>SUM(G12:G27)</f>
        <v>0</v>
      </c>
      <c r="H29" s="74"/>
      <c r="I29" s="74"/>
      <c r="J29" s="74"/>
      <c r="K29" s="74">
        <f>K17+K18+K22+K27+K21+K26</f>
        <v>0</v>
      </c>
      <c r="L29" s="72">
        <f>SUM(L12:L27)</f>
        <v>0</v>
      </c>
      <c r="M29" s="74">
        <f>SUM(M12:M27)</f>
        <v>0</v>
      </c>
      <c r="N29" s="74">
        <f>SUM(N12:N27)</f>
        <v>0</v>
      </c>
      <c r="O29" s="74">
        <f>SUM(O12:O27)</f>
        <v>0</v>
      </c>
      <c r="P29" s="74">
        <f>SUM(P12:P27)</f>
        <v>0</v>
      </c>
      <c r="Q29" s="73"/>
      <c r="R29" s="282">
        <f>SUM(R12:R27)</f>
        <v>0</v>
      </c>
      <c r="S29" s="75"/>
      <c r="T29" s="76">
        <f>SUM(T12:T27)</f>
        <v>0</v>
      </c>
      <c r="U29" s="77">
        <f>SUM(U12:U27)</f>
        <v>0</v>
      </c>
    </row>
    <row r="30" spans="1:23" ht="5.25" customHeight="1" thickTop="1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3" ht="18" customHeight="1" thickTop="1" thickBot="1" x14ac:dyDescent="0.25">
      <c r="A31" s="1"/>
      <c r="B31" s="1"/>
      <c r="C31" s="1"/>
      <c r="D31" s="1"/>
      <c r="E31" s="206" t="s">
        <v>342</v>
      </c>
      <c r="F31" s="78">
        <v>0.6</v>
      </c>
      <c r="G31" s="209">
        <f>SUM(B13:B22)*F31</f>
        <v>0</v>
      </c>
      <c r="H31" s="69"/>
      <c r="I31" s="69"/>
      <c r="J31" s="69"/>
      <c r="K31" s="275"/>
      <c r="L31" s="69"/>
      <c r="M31" s="69"/>
      <c r="N31" s="210" t="s">
        <v>343</v>
      </c>
      <c r="O31" s="211"/>
      <c r="P31" s="1"/>
      <c r="Q31" s="1"/>
      <c r="R31" s="1"/>
      <c r="S31" s="1"/>
      <c r="T31" s="79"/>
      <c r="U31" s="80">
        <f>O31</f>
        <v>0</v>
      </c>
    </row>
    <row r="32" spans="1:23" ht="6.75" customHeight="1" thickTop="1" thickBo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8.75" customHeight="1" thickTop="1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81">
        <f>U29+U31</f>
        <v>0</v>
      </c>
    </row>
    <row r="34" spans="1:21" s="262" customFormat="1" ht="18.75" customHeight="1" thickTop="1" x14ac:dyDescent="0.2">
      <c r="A34" s="311" t="s">
        <v>385</v>
      </c>
      <c r="H34" s="212"/>
      <c r="I34" s="212"/>
      <c r="J34" s="212"/>
    </row>
    <row r="35" spans="1:21" x14ac:dyDescent="0.2">
      <c r="A35" s="311" t="s">
        <v>384</v>
      </c>
      <c r="B35" s="212"/>
      <c r="C35" s="212"/>
      <c r="D35" s="212"/>
      <c r="E35" s="212"/>
      <c r="F35" s="212"/>
      <c r="G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</row>
  </sheetData>
  <sheetProtection selectLockedCells="1"/>
  <mergeCells count="7">
    <mergeCell ref="B7:C9"/>
    <mergeCell ref="F7:G7"/>
    <mergeCell ref="L9:M9"/>
    <mergeCell ref="L7:N7"/>
    <mergeCell ref="K7:K9"/>
    <mergeCell ref="H7:J7"/>
    <mergeCell ref="H9:J9"/>
  </mergeCells>
  <phoneticPr fontId="17" type="noConversion"/>
  <conditionalFormatting sqref="O31">
    <cfRule type="cellIs" dxfId="0" priority="1" operator="greaterThan">
      <formula>$G$31</formula>
    </cfRule>
  </conditionalFormatting>
  <printOptions horizontalCentered="1" verticalCentered="1"/>
  <pageMargins left="0.78740157480314965" right="0.70866141732283472" top="0.98425196850393704" bottom="0.78740157480314965" header="0.9055118110236221" footer="0.70866141732283472"/>
  <pageSetup paperSize="9" scale="77" orientation="landscape" r:id="rId1"/>
  <headerFooter alignWithMargins="0">
    <oddFooter>&amp;C&amp;D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P84"/>
  <sheetViews>
    <sheetView showOutlineSymbols="0" view="pageBreakPreview" zoomScale="130" zoomScaleNormal="115" zoomScaleSheetLayoutView="130" workbookViewId="0">
      <pane ySplit="6" topLeftCell="A7" activePane="bottomLeft" state="frozen"/>
      <selection pane="bottomLeft" activeCell="L10" sqref="L10"/>
    </sheetView>
  </sheetViews>
  <sheetFormatPr baseColWidth="10" defaultColWidth="11.140625" defaultRowHeight="12.75" x14ac:dyDescent="0.2"/>
  <cols>
    <col min="1" max="1" width="6" style="219" customWidth="1"/>
    <col min="2" max="2" width="20.42578125" style="98" customWidth="1"/>
    <col min="3" max="3" width="9" style="98" customWidth="1"/>
    <col min="4" max="4" width="6" style="98" customWidth="1"/>
    <col min="5" max="5" width="3.42578125" style="98" customWidth="1"/>
    <col min="6" max="6" width="6.28515625" style="98" customWidth="1"/>
    <col min="7" max="7" width="12.28515625" style="98" customWidth="1"/>
    <col min="8" max="8" width="5.85546875" style="98" customWidth="1"/>
    <col min="9" max="10" width="8.5703125" style="98" customWidth="1"/>
    <col min="11" max="11" width="2.5703125" style="98" customWidth="1"/>
    <col min="12" max="12" width="8" style="98" customWidth="1"/>
    <col min="13" max="13" width="10.5703125" style="194" customWidth="1"/>
    <col min="14" max="16" width="11.140625" style="194"/>
    <col min="17" max="16384" width="11.140625" style="98"/>
  </cols>
  <sheetData>
    <row r="1" spans="1:16" s="87" customFormat="1" x14ac:dyDescent="0.2">
      <c r="A1" s="216" t="s">
        <v>23</v>
      </c>
      <c r="I1" s="336">
        <f ca="1">NOW()</f>
        <v>46098.838958564818</v>
      </c>
      <c r="J1" s="336"/>
      <c r="K1" s="336"/>
      <c r="L1" s="336"/>
      <c r="M1" s="193"/>
      <c r="N1" s="193"/>
      <c r="O1" s="193"/>
      <c r="P1" s="193"/>
    </row>
    <row r="2" spans="1:16" s="87" customFormat="1" x14ac:dyDescent="0.2">
      <c r="A2" s="217"/>
      <c r="D2" s="88"/>
      <c r="E2" s="89"/>
      <c r="H2" s="90"/>
      <c r="M2" s="193"/>
      <c r="N2" s="193"/>
      <c r="O2" s="193"/>
      <c r="P2" s="193"/>
    </row>
    <row r="3" spans="1:16" s="87" customFormat="1" ht="12.75" customHeight="1" x14ac:dyDescent="0.2">
      <c r="A3" s="335" t="s">
        <v>24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193"/>
      <c r="N3" s="193"/>
      <c r="O3" s="193"/>
      <c r="P3" s="193"/>
    </row>
    <row r="4" spans="1:16" s="87" customFormat="1" ht="11.25" customHeight="1" x14ac:dyDescent="0.2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193"/>
      <c r="N4" s="193"/>
      <c r="O4" s="193"/>
      <c r="P4" s="193"/>
    </row>
    <row r="5" spans="1:16" s="87" customFormat="1" ht="27.75" customHeight="1" x14ac:dyDescent="0.2">
      <c r="A5" s="218"/>
      <c r="J5" s="91" t="s">
        <v>25</v>
      </c>
      <c r="L5" s="92">
        <f>Schule!B10</f>
        <v>0</v>
      </c>
      <c r="M5" s="193"/>
      <c r="N5" s="193"/>
      <c r="O5" s="193"/>
      <c r="P5" s="193"/>
    </row>
    <row r="6" spans="1:16" s="87" customFormat="1" x14ac:dyDescent="0.2">
      <c r="A6" s="216"/>
      <c r="C6" s="93">
        <f>Schule!B12</f>
        <v>0</v>
      </c>
      <c r="F6" s="94"/>
      <c r="H6" s="94"/>
      <c r="J6" s="95" t="s">
        <v>4</v>
      </c>
      <c r="L6" s="96" t="str">
        <f>Schule!B8</f>
        <v>2026/2027</v>
      </c>
      <c r="M6" s="193"/>
      <c r="N6" s="193"/>
      <c r="O6" s="193"/>
      <c r="P6" s="193"/>
    </row>
    <row r="7" spans="1:16" ht="50.25" customHeight="1" x14ac:dyDescent="0.2">
      <c r="A7" s="108" t="s">
        <v>26</v>
      </c>
      <c r="B7" s="97" t="s">
        <v>348</v>
      </c>
    </row>
    <row r="8" spans="1:16" ht="17.25" customHeight="1" x14ac:dyDescent="0.2">
      <c r="A8" s="104" t="s">
        <v>27</v>
      </c>
      <c r="B8" s="99" t="s">
        <v>349</v>
      </c>
    </row>
    <row r="9" spans="1:16" ht="17.25" customHeight="1" x14ac:dyDescent="0.2">
      <c r="A9" s="104" t="s">
        <v>28</v>
      </c>
      <c r="B9" s="99" t="s">
        <v>350</v>
      </c>
    </row>
    <row r="10" spans="1:16" ht="17.25" customHeight="1" x14ac:dyDescent="0.2">
      <c r="A10" s="101" t="s">
        <v>351</v>
      </c>
      <c r="B10" s="9" t="s">
        <v>67</v>
      </c>
      <c r="D10" s="100"/>
      <c r="L10" s="130"/>
    </row>
    <row r="11" spans="1:16" s="9" customFormat="1" ht="15" customHeight="1" x14ac:dyDescent="0.2">
      <c r="A11" s="101" t="s">
        <v>352</v>
      </c>
      <c r="B11" s="9" t="s">
        <v>68</v>
      </c>
      <c r="D11" s="102"/>
      <c r="F11" s="10"/>
      <c r="G11" s="10"/>
      <c r="H11" s="10"/>
      <c r="I11" s="11"/>
      <c r="K11" s="12"/>
      <c r="L11" s="130"/>
      <c r="M11" s="195"/>
      <c r="N11" s="195"/>
      <c r="O11" s="195"/>
      <c r="P11" s="195"/>
    </row>
    <row r="12" spans="1:16" ht="17.25" customHeight="1" x14ac:dyDescent="0.2">
      <c r="A12" s="104" t="s">
        <v>61</v>
      </c>
      <c r="B12" s="99" t="s">
        <v>353</v>
      </c>
      <c r="D12" s="103"/>
      <c r="E12" s="103"/>
      <c r="F12" s="103"/>
      <c r="G12" s="103"/>
      <c r="H12" s="103"/>
      <c r="I12" s="103"/>
      <c r="K12" s="6"/>
      <c r="L12" s="6"/>
    </row>
    <row r="13" spans="1:16" ht="17.25" customHeight="1" x14ac:dyDescent="0.2">
      <c r="A13" s="101" t="s">
        <v>354</v>
      </c>
      <c r="B13" s="9" t="s">
        <v>69</v>
      </c>
      <c r="D13" s="100"/>
      <c r="F13" s="103"/>
      <c r="G13" s="103"/>
      <c r="H13" s="103"/>
      <c r="I13" s="103"/>
      <c r="J13" s="88"/>
      <c r="K13" s="6"/>
      <c r="L13" s="129"/>
    </row>
    <row r="14" spans="1:16" ht="17.25" customHeight="1" x14ac:dyDescent="0.2">
      <c r="A14" s="101" t="s">
        <v>355</v>
      </c>
      <c r="B14" s="9" t="s">
        <v>70</v>
      </c>
      <c r="D14" s="100"/>
      <c r="F14" s="103"/>
      <c r="G14" s="103"/>
      <c r="H14" s="103"/>
      <c r="I14" s="103"/>
      <c r="J14" s="87"/>
      <c r="K14" s="6"/>
      <c r="L14" s="129"/>
    </row>
    <row r="15" spans="1:16" ht="24.75" customHeight="1" x14ac:dyDescent="0.2">
      <c r="A15" s="104" t="s">
        <v>29</v>
      </c>
      <c r="B15" s="99" t="s">
        <v>356</v>
      </c>
      <c r="D15" s="103"/>
      <c r="E15" s="103"/>
      <c r="F15" s="103"/>
      <c r="G15" s="103"/>
      <c r="H15" s="103"/>
      <c r="I15" s="103"/>
      <c r="K15" s="6"/>
      <c r="L15" s="6"/>
    </row>
    <row r="16" spans="1:16" ht="17.25" customHeight="1" x14ac:dyDescent="0.2">
      <c r="A16" s="104" t="s">
        <v>30</v>
      </c>
      <c r="B16" s="99" t="s">
        <v>357</v>
      </c>
      <c r="D16" s="103"/>
      <c r="E16" s="103"/>
      <c r="F16" s="103"/>
      <c r="G16" s="103"/>
      <c r="H16" s="103"/>
      <c r="I16" s="103"/>
      <c r="K16" s="6"/>
      <c r="L16" s="6"/>
    </row>
    <row r="17" spans="1:16" ht="17.25" customHeight="1" x14ac:dyDescent="0.2">
      <c r="A17" s="101" t="s">
        <v>358</v>
      </c>
      <c r="B17" s="9" t="s">
        <v>69</v>
      </c>
      <c r="D17" s="100"/>
      <c r="F17" s="103"/>
      <c r="G17" s="103"/>
      <c r="H17" s="103"/>
      <c r="I17" s="103"/>
      <c r="K17" s="6"/>
      <c r="L17" s="129"/>
    </row>
    <row r="18" spans="1:16" ht="17.25" customHeight="1" x14ac:dyDescent="0.2">
      <c r="A18" s="101" t="s">
        <v>359</v>
      </c>
      <c r="B18" s="9" t="s">
        <v>70</v>
      </c>
      <c r="D18" s="100"/>
      <c r="F18" s="103"/>
      <c r="G18" s="103"/>
      <c r="H18" s="103"/>
      <c r="I18" s="103"/>
      <c r="J18" s="88"/>
      <c r="K18" s="6"/>
      <c r="L18" s="129"/>
    </row>
    <row r="19" spans="1:16" ht="17.25" customHeight="1" x14ac:dyDescent="0.2">
      <c r="A19" s="104" t="s">
        <v>32</v>
      </c>
      <c r="B19" s="99" t="s">
        <v>362</v>
      </c>
      <c r="D19" s="103"/>
      <c r="E19" s="103"/>
      <c r="F19" s="103"/>
      <c r="G19" s="103"/>
      <c r="H19" s="103"/>
      <c r="I19" s="103"/>
      <c r="K19" s="6"/>
      <c r="L19" s="6"/>
    </row>
    <row r="20" spans="1:16" ht="15" customHeight="1" x14ac:dyDescent="0.2">
      <c r="A20" s="104"/>
      <c r="B20" s="9" t="s">
        <v>363</v>
      </c>
      <c r="D20" s="103"/>
      <c r="E20" s="103"/>
      <c r="F20" s="103"/>
      <c r="G20" s="103"/>
      <c r="H20" s="103"/>
      <c r="I20" s="103"/>
      <c r="K20" s="6"/>
      <c r="L20" s="6"/>
    </row>
    <row r="21" spans="1:16" ht="15" customHeight="1" x14ac:dyDescent="0.2">
      <c r="A21" s="104"/>
      <c r="B21" s="9" t="s">
        <v>364</v>
      </c>
      <c r="D21" s="103"/>
      <c r="E21" s="103"/>
      <c r="F21" s="103"/>
      <c r="G21" s="103"/>
      <c r="H21" s="103"/>
      <c r="I21" s="103"/>
      <c r="K21" s="6"/>
      <c r="L21" s="6"/>
    </row>
    <row r="22" spans="1:16" ht="17.25" customHeight="1" x14ac:dyDescent="0.2">
      <c r="A22" s="101" t="s">
        <v>360</v>
      </c>
      <c r="B22" s="9" t="s">
        <v>69</v>
      </c>
      <c r="D22" s="100"/>
      <c r="F22" s="103"/>
      <c r="G22" s="103"/>
      <c r="H22" s="103"/>
      <c r="I22" s="103"/>
      <c r="K22" s="6"/>
      <c r="L22" s="129"/>
    </row>
    <row r="23" spans="1:16" ht="17.25" customHeight="1" x14ac:dyDescent="0.2">
      <c r="A23" s="101" t="s">
        <v>361</v>
      </c>
      <c r="B23" s="9" t="s">
        <v>70</v>
      </c>
      <c r="D23" s="100"/>
      <c r="F23" s="103"/>
      <c r="G23" s="103"/>
      <c r="H23" s="103"/>
      <c r="I23" s="103"/>
      <c r="J23" s="88"/>
      <c r="K23" s="6"/>
      <c r="L23" s="129"/>
    </row>
    <row r="24" spans="1:16" ht="17.25" customHeight="1" x14ac:dyDescent="0.2">
      <c r="A24" s="104" t="s">
        <v>33</v>
      </c>
      <c r="B24" s="99" t="s">
        <v>52</v>
      </c>
      <c r="D24" s="103"/>
      <c r="E24" s="103"/>
      <c r="F24" s="103"/>
      <c r="G24" s="103"/>
      <c r="H24" s="103"/>
      <c r="I24" s="103"/>
      <c r="K24" s="6"/>
      <c r="L24" s="6"/>
    </row>
    <row r="25" spans="1:16" ht="17.25" customHeight="1" x14ac:dyDescent="0.2">
      <c r="A25" s="101" t="s">
        <v>34</v>
      </c>
      <c r="B25" s="9" t="s">
        <v>69</v>
      </c>
      <c r="D25" s="100" t="s">
        <v>31</v>
      </c>
      <c r="F25" s="103"/>
      <c r="G25" s="103"/>
      <c r="H25" s="103"/>
      <c r="I25" s="103"/>
      <c r="K25" s="6"/>
      <c r="L25" s="129"/>
    </row>
    <row r="26" spans="1:16" ht="17.25" customHeight="1" x14ac:dyDescent="0.2">
      <c r="A26" s="101" t="s">
        <v>35</v>
      </c>
      <c r="B26" s="9" t="s">
        <v>70</v>
      </c>
      <c r="D26" s="100" t="s">
        <v>31</v>
      </c>
      <c r="F26" s="103"/>
      <c r="G26" s="103"/>
      <c r="H26" s="103"/>
      <c r="I26" s="103"/>
      <c r="J26" s="88"/>
      <c r="K26" s="6"/>
      <c r="L26" s="129"/>
    </row>
    <row r="27" spans="1:16" s="106" customFormat="1" ht="24.95" customHeight="1" x14ac:dyDescent="0.25">
      <c r="A27" s="104" t="s">
        <v>36</v>
      </c>
      <c r="B27" s="99" t="s">
        <v>37</v>
      </c>
      <c r="C27" s="9"/>
      <c r="D27" s="105" t="s">
        <v>31</v>
      </c>
      <c r="F27" s="105"/>
      <c r="G27" s="105"/>
      <c r="H27" s="11"/>
      <c r="I27" s="11"/>
      <c r="J27" s="9"/>
      <c r="K27" s="12"/>
      <c r="L27" s="129"/>
      <c r="M27" s="194"/>
      <c r="N27" s="195"/>
      <c r="O27" s="196"/>
      <c r="P27" s="196"/>
    </row>
    <row r="28" spans="1:16" ht="50.25" customHeight="1" x14ac:dyDescent="0.2">
      <c r="A28" s="108" t="s">
        <v>38</v>
      </c>
      <c r="B28" s="97" t="s">
        <v>39</v>
      </c>
      <c r="D28" s="103"/>
      <c r="E28" s="103"/>
      <c r="F28" s="103"/>
      <c r="G28" s="103"/>
      <c r="H28" s="103"/>
      <c r="I28" s="103"/>
      <c r="J28" s="88"/>
      <c r="K28" s="6"/>
      <c r="L28" s="13">
        <f>SUM(L10:L27)</f>
        <v>0</v>
      </c>
    </row>
    <row r="29" spans="1:16" ht="24" customHeight="1" x14ac:dyDescent="0.2">
      <c r="A29" s="108" t="s">
        <v>40</v>
      </c>
      <c r="B29" s="97" t="s">
        <v>62</v>
      </c>
      <c r="F29" s="103"/>
      <c r="G29" s="105" t="s">
        <v>31</v>
      </c>
      <c r="H29" s="103"/>
      <c r="I29" s="103"/>
      <c r="K29" s="6"/>
      <c r="L29" s="129"/>
    </row>
    <row r="30" spans="1:16" ht="17.25" customHeight="1" x14ac:dyDescent="0.2">
      <c r="A30" s="101"/>
      <c r="B30" s="9" t="s">
        <v>63</v>
      </c>
      <c r="D30" s="103"/>
      <c r="E30" s="107"/>
      <c r="F30" s="103"/>
      <c r="G30" s="103"/>
      <c r="H30" s="103"/>
      <c r="I30" s="103"/>
      <c r="K30" s="6"/>
      <c r="L30"/>
    </row>
    <row r="31" spans="1:16" ht="24.75" customHeight="1" x14ac:dyDescent="0.2">
      <c r="A31" s="108" t="s">
        <v>41</v>
      </c>
      <c r="B31" s="97" t="s">
        <v>53</v>
      </c>
      <c r="D31" s="103"/>
      <c r="E31" s="103"/>
      <c r="F31" s="103"/>
      <c r="G31" s="103"/>
      <c r="H31" s="103"/>
      <c r="I31" s="103"/>
      <c r="K31" s="6"/>
      <c r="L31" s="6"/>
    </row>
    <row r="32" spans="1:16" ht="17.25" customHeight="1" x14ac:dyDescent="0.2">
      <c r="A32" s="101" t="s">
        <v>42</v>
      </c>
      <c r="B32" s="9" t="s">
        <v>69</v>
      </c>
      <c r="D32" s="105" t="s">
        <v>31</v>
      </c>
      <c r="F32" s="103"/>
      <c r="G32" s="103"/>
      <c r="H32" s="103"/>
      <c r="I32" s="103"/>
      <c r="K32" s="6"/>
      <c r="L32" s="129"/>
    </row>
    <row r="33" spans="1:16" ht="17.25" customHeight="1" x14ac:dyDescent="0.2">
      <c r="A33" s="101" t="s">
        <v>43</v>
      </c>
      <c r="B33" s="9" t="s">
        <v>70</v>
      </c>
      <c r="D33" s="105" t="s">
        <v>31</v>
      </c>
      <c r="F33" s="103"/>
      <c r="G33" s="103"/>
      <c r="H33" s="103"/>
      <c r="I33" s="103"/>
      <c r="J33" s="88"/>
      <c r="K33" s="6"/>
      <c r="L33" s="129"/>
    </row>
    <row r="34" spans="1:16" s="106" customFormat="1" ht="24.95" customHeight="1" x14ac:dyDescent="0.25">
      <c r="A34" s="108" t="s">
        <v>44</v>
      </c>
      <c r="B34" s="97" t="s">
        <v>55</v>
      </c>
      <c r="C34" s="109" t="s">
        <v>56</v>
      </c>
      <c r="D34" s="105" t="s">
        <v>100</v>
      </c>
      <c r="F34" s="105"/>
      <c r="G34" s="105"/>
      <c r="H34" s="105"/>
      <c r="I34" s="105"/>
      <c r="J34" s="110"/>
      <c r="K34" s="12"/>
      <c r="L34" s="213"/>
      <c r="M34" s="215"/>
      <c r="N34" s="195"/>
      <c r="O34" s="196"/>
      <c r="P34" s="196"/>
    </row>
    <row r="35" spans="1:16" ht="24.75" customHeight="1" thickBot="1" x14ac:dyDescent="0.25">
      <c r="A35" s="108" t="s">
        <v>45</v>
      </c>
      <c r="B35" s="97" t="s">
        <v>64</v>
      </c>
      <c r="D35" s="103"/>
      <c r="E35" s="103"/>
      <c r="F35" s="103"/>
      <c r="G35" s="9"/>
      <c r="H35" s="103"/>
      <c r="I35" s="103"/>
      <c r="K35" s="6"/>
      <c r="L35" s="7">
        <f>L28-L29-L32-L33-L34</f>
        <v>0</v>
      </c>
    </row>
    <row r="36" spans="1:16" ht="24.75" customHeight="1" thickTop="1" x14ac:dyDescent="0.2">
      <c r="A36" s="108" t="s">
        <v>46</v>
      </c>
      <c r="B36" s="97" t="s">
        <v>84</v>
      </c>
      <c r="D36" s="103"/>
      <c r="E36" s="103"/>
      <c r="F36" s="103"/>
      <c r="G36" s="9"/>
      <c r="H36" s="103"/>
      <c r="I36" s="111"/>
      <c r="K36" s="14"/>
      <c r="L36" s="111"/>
    </row>
    <row r="37" spans="1:16" ht="24.75" customHeight="1" x14ac:dyDescent="0.25">
      <c r="A37" s="101" t="s">
        <v>81</v>
      </c>
      <c r="B37" s="117" t="s">
        <v>83</v>
      </c>
      <c r="C37" s="134"/>
      <c r="D37" s="135"/>
      <c r="E37" s="135"/>
      <c r="F37" s="135"/>
      <c r="G37" s="9"/>
      <c r="H37" s="135"/>
      <c r="I37" s="111"/>
      <c r="J37" s="13">
        <f>Formblatt1!U33</f>
        <v>0</v>
      </c>
      <c r="K37" s="14"/>
      <c r="L37" s="111"/>
    </row>
    <row r="38" spans="1:16" ht="24.75" customHeight="1" x14ac:dyDescent="0.25">
      <c r="A38" s="101" t="s">
        <v>82</v>
      </c>
      <c r="B38" s="117" t="s">
        <v>91</v>
      </c>
      <c r="C38" s="134"/>
      <c r="D38" s="135"/>
      <c r="E38" s="135"/>
      <c r="F38" s="135"/>
      <c r="G38" s="9"/>
      <c r="H38" s="111"/>
      <c r="I38" s="111"/>
      <c r="J38" s="111"/>
      <c r="K38" s="14"/>
      <c r="L38" s="111"/>
    </row>
    <row r="39" spans="1:16" ht="24.75" customHeight="1" x14ac:dyDescent="0.25">
      <c r="A39" s="101"/>
      <c r="B39" s="117" t="s">
        <v>340</v>
      </c>
      <c r="C39" s="134"/>
      <c r="D39" s="135"/>
      <c r="E39" s="135"/>
      <c r="F39" s="135"/>
      <c r="G39" s="9"/>
      <c r="H39" s="111"/>
      <c r="I39" s="111"/>
      <c r="J39" s="129"/>
      <c r="K39" s="14"/>
      <c r="L39" s="111"/>
    </row>
    <row r="40" spans="1:16" ht="24.75" customHeight="1" x14ac:dyDescent="0.25">
      <c r="A40" s="101"/>
      <c r="B40" s="117" t="s">
        <v>341</v>
      </c>
      <c r="C40" s="134"/>
      <c r="D40" s="135"/>
      <c r="E40" s="135"/>
      <c r="F40" s="135"/>
      <c r="G40" s="9"/>
      <c r="H40" s="111"/>
      <c r="I40" s="111"/>
      <c r="J40" s="129"/>
      <c r="K40" s="14"/>
      <c r="L40" s="111"/>
    </row>
    <row r="41" spans="1:16" s="134" customFormat="1" ht="24.75" customHeight="1" x14ac:dyDescent="0.25">
      <c r="A41" s="101"/>
      <c r="B41" s="122" t="s">
        <v>347</v>
      </c>
      <c r="D41" s="135"/>
      <c r="E41" s="135"/>
      <c r="F41" s="135"/>
      <c r="G41" s="9"/>
      <c r="H41" s="135"/>
      <c r="I41" s="135"/>
      <c r="J41" s="213"/>
      <c r="K41" s="214"/>
      <c r="L41" s="135"/>
      <c r="M41" s="215"/>
      <c r="N41" s="215"/>
      <c r="O41" s="215"/>
      <c r="P41" s="215"/>
    </row>
    <row r="42" spans="1:16" s="134" customFormat="1" ht="24.75" customHeight="1" x14ac:dyDescent="0.25">
      <c r="A42" s="101"/>
      <c r="B42" s="122" t="s">
        <v>345</v>
      </c>
      <c r="D42" s="135"/>
      <c r="E42" s="135"/>
      <c r="F42" s="135"/>
      <c r="G42" s="9"/>
      <c r="H42" s="135"/>
      <c r="I42" s="135"/>
      <c r="J42" s="213"/>
      <c r="K42" s="214"/>
      <c r="L42" s="135"/>
      <c r="M42" s="215"/>
      <c r="N42" s="215"/>
      <c r="O42" s="215"/>
      <c r="P42" s="215"/>
    </row>
    <row r="43" spans="1:16" s="134" customFormat="1" ht="24.75" customHeight="1" x14ac:dyDescent="0.25">
      <c r="A43" s="101"/>
      <c r="B43" s="122" t="s">
        <v>346</v>
      </c>
      <c r="D43" s="135"/>
      <c r="E43" s="135"/>
      <c r="F43" s="135"/>
      <c r="G43" s="9"/>
      <c r="H43" s="135"/>
      <c r="I43" s="135"/>
      <c r="J43" s="213"/>
      <c r="K43" s="214"/>
      <c r="L43" s="135"/>
      <c r="M43" s="215"/>
      <c r="N43" s="215"/>
      <c r="O43" s="215"/>
      <c r="P43" s="215"/>
    </row>
    <row r="44" spans="1:16" s="224" customFormat="1" ht="24.75" customHeight="1" x14ac:dyDescent="0.25">
      <c r="A44" s="223"/>
      <c r="B44" s="117" t="s">
        <v>365</v>
      </c>
      <c r="D44" s="111"/>
      <c r="E44" s="111"/>
      <c r="F44" s="111"/>
      <c r="G44" s="225"/>
      <c r="H44" s="111"/>
      <c r="I44" s="111"/>
      <c r="J44" s="226"/>
      <c r="K44" s="227"/>
      <c r="L44" s="111"/>
      <c r="M44" s="228"/>
      <c r="N44" s="228"/>
      <c r="O44" s="228"/>
      <c r="P44" s="228"/>
    </row>
    <row r="45" spans="1:16" s="224" customFormat="1" ht="24.75" customHeight="1" x14ac:dyDescent="0.25">
      <c r="A45" s="223"/>
      <c r="B45" s="117" t="s">
        <v>368</v>
      </c>
      <c r="D45" s="111"/>
      <c r="E45" s="111"/>
      <c r="F45" s="111"/>
      <c r="G45" s="225"/>
      <c r="H45" s="111"/>
      <c r="I45" s="111"/>
      <c r="J45" s="226"/>
      <c r="K45" s="227"/>
      <c r="L45" s="111"/>
      <c r="M45" s="228"/>
      <c r="N45" s="228"/>
      <c r="O45" s="228"/>
      <c r="P45" s="228"/>
    </row>
    <row r="46" spans="1:16" s="224" customFormat="1" ht="24.75" customHeight="1" x14ac:dyDescent="0.25">
      <c r="A46" s="223"/>
      <c r="B46" s="117" t="s">
        <v>366</v>
      </c>
      <c r="D46" s="111"/>
      <c r="E46" s="111"/>
      <c r="F46" s="111"/>
      <c r="G46" s="225"/>
      <c r="H46" s="111"/>
      <c r="I46" s="111"/>
      <c r="J46" s="226"/>
      <c r="K46" s="227"/>
      <c r="L46" s="111"/>
      <c r="M46" s="228"/>
      <c r="N46" s="228"/>
      <c r="O46" s="228"/>
      <c r="P46" s="228"/>
    </row>
    <row r="47" spans="1:16" s="134" customFormat="1" ht="24.75" customHeight="1" x14ac:dyDescent="0.25">
      <c r="A47" s="101"/>
      <c r="B47" s="117"/>
      <c r="D47" s="135"/>
      <c r="E47" s="135"/>
      <c r="F47" s="135"/>
      <c r="G47" s="9"/>
      <c r="H47" s="135"/>
      <c r="I47" s="88"/>
      <c r="J47" s="135"/>
      <c r="K47" s="214"/>
      <c r="L47" s="205"/>
      <c r="M47" s="215"/>
      <c r="N47" s="215"/>
      <c r="O47" s="215"/>
      <c r="P47" s="215"/>
    </row>
    <row r="48" spans="1:16" ht="24.75" customHeight="1" x14ac:dyDescent="0.2">
      <c r="A48" s="108" t="s">
        <v>48</v>
      </c>
      <c r="B48" s="97" t="s">
        <v>47</v>
      </c>
      <c r="D48" s="103"/>
      <c r="E48" s="103"/>
      <c r="F48" s="103"/>
      <c r="G48" s="103"/>
      <c r="H48" s="103"/>
      <c r="I48" s="103"/>
      <c r="J48" s="87"/>
      <c r="K48" s="6"/>
      <c r="L48" s="6"/>
    </row>
    <row r="49" spans="1:16" ht="17.25" customHeight="1" x14ac:dyDescent="0.2">
      <c r="A49" s="101" t="s">
        <v>58</v>
      </c>
      <c r="B49" s="9" t="s">
        <v>96</v>
      </c>
      <c r="D49" s="103"/>
      <c r="E49" s="103"/>
      <c r="F49" s="103"/>
      <c r="G49" s="103"/>
      <c r="H49" s="103"/>
      <c r="I49" s="128"/>
      <c r="J49" s="87"/>
      <c r="K49" s="6"/>
      <c r="L49" s="6"/>
    </row>
    <row r="50" spans="1:16" ht="17.25" customHeight="1" x14ac:dyDescent="0.2">
      <c r="A50" s="101" t="s">
        <v>59</v>
      </c>
      <c r="B50" s="9" t="s">
        <v>95</v>
      </c>
      <c r="D50" s="103"/>
      <c r="E50" s="103"/>
      <c r="F50" s="103"/>
      <c r="G50" s="103"/>
      <c r="H50" s="103"/>
      <c r="I50" s="128"/>
      <c r="J50" s="87"/>
      <c r="K50" s="6"/>
      <c r="L50" s="6"/>
    </row>
    <row r="51" spans="1:16" ht="17.25" customHeight="1" x14ac:dyDescent="0.2">
      <c r="A51" s="101" t="s">
        <v>60</v>
      </c>
      <c r="B51" s="9" t="s">
        <v>97</v>
      </c>
      <c r="D51" s="103"/>
      <c r="E51" s="103"/>
      <c r="F51" s="103"/>
      <c r="G51" s="103"/>
      <c r="H51" s="103"/>
      <c r="I51" s="128"/>
      <c r="J51" s="87"/>
      <c r="K51" s="6"/>
      <c r="L51" s="6"/>
    </row>
    <row r="52" spans="1:16" ht="17.25" customHeight="1" x14ac:dyDescent="0.2">
      <c r="A52" s="101" t="s">
        <v>57</v>
      </c>
      <c r="B52" s="9" t="s">
        <v>98</v>
      </c>
      <c r="D52" s="103"/>
      <c r="E52" s="103"/>
      <c r="F52" s="103"/>
      <c r="G52" s="103"/>
      <c r="H52" s="103"/>
      <c r="I52" s="128"/>
      <c r="J52" s="87"/>
      <c r="K52" s="6"/>
      <c r="L52" s="6"/>
    </row>
    <row r="53" spans="1:16" ht="17.25" customHeight="1" x14ac:dyDescent="0.2">
      <c r="A53" s="101" t="s">
        <v>94</v>
      </c>
      <c r="B53" s="9" t="s">
        <v>99</v>
      </c>
      <c r="D53" s="9"/>
      <c r="E53" s="103"/>
      <c r="F53" s="103"/>
      <c r="G53" s="103"/>
      <c r="H53" s="103"/>
      <c r="I53" s="128"/>
      <c r="J53" s="13">
        <f>SUM(I49:I53)</f>
        <v>0</v>
      </c>
      <c r="K53" s="6"/>
      <c r="L53"/>
    </row>
    <row r="54" spans="1:16" ht="9.75" customHeight="1" x14ac:dyDescent="0.2">
      <c r="A54" s="101"/>
      <c r="D54" s="103"/>
      <c r="E54" s="103"/>
      <c r="F54" s="103"/>
      <c r="G54" s="103"/>
      <c r="H54" s="103"/>
      <c r="I54" s="103"/>
      <c r="J54" s="87"/>
      <c r="K54" s="6"/>
      <c r="L54" s="6"/>
    </row>
    <row r="55" spans="1:16" ht="17.25" customHeight="1" thickBot="1" x14ac:dyDescent="0.25">
      <c r="A55" s="108" t="s">
        <v>49</v>
      </c>
      <c r="B55" s="97" t="s">
        <v>65</v>
      </c>
      <c r="F55" s="9"/>
      <c r="L55" s="112">
        <f>SUM(J37:J46,J53)</f>
        <v>0</v>
      </c>
    </row>
    <row r="56" spans="1:16" ht="9.75" customHeight="1" thickTop="1" x14ac:dyDescent="0.2">
      <c r="A56" s="101"/>
    </row>
    <row r="57" spans="1:16" ht="17.25" customHeight="1" x14ac:dyDescent="0.25">
      <c r="A57" s="108" t="s">
        <v>54</v>
      </c>
      <c r="B57" s="97" t="s">
        <v>66</v>
      </c>
      <c r="D57" s="9"/>
      <c r="L57" s="113">
        <f>L55 - L35</f>
        <v>0</v>
      </c>
    </row>
    <row r="58" spans="1:16" ht="17.25" customHeight="1" x14ac:dyDescent="0.25">
      <c r="A58" s="108"/>
      <c r="B58" s="97"/>
      <c r="D58" s="9"/>
      <c r="L58" s="114"/>
    </row>
    <row r="59" spans="1:16" s="117" customFormat="1" ht="21.75" customHeight="1" x14ac:dyDescent="0.25">
      <c r="A59" s="108" t="s">
        <v>73</v>
      </c>
      <c r="B59" s="97" t="s">
        <v>71</v>
      </c>
      <c r="C59" s="97"/>
      <c r="D59" s="115"/>
      <c r="E59" s="115"/>
      <c r="F59" s="115"/>
      <c r="G59" s="115"/>
      <c r="H59" s="115"/>
      <c r="I59" s="116"/>
      <c r="K59" s="239" t="s">
        <v>370</v>
      </c>
      <c r="M59" s="194"/>
      <c r="N59" s="197"/>
      <c r="O59" s="197"/>
      <c r="P59" s="197"/>
    </row>
    <row r="60" spans="1:16" s="117" customFormat="1" ht="21.75" customHeight="1" x14ac:dyDescent="0.25">
      <c r="A60" s="118" t="s">
        <v>74</v>
      </c>
      <c r="B60" s="117" t="s">
        <v>69</v>
      </c>
      <c r="D60" s="115"/>
      <c r="E60" s="119"/>
      <c r="F60" s="119" t="s">
        <v>72</v>
      </c>
      <c r="G60" s="115"/>
      <c r="H60" s="115"/>
      <c r="I60" s="128"/>
      <c r="J60" s="116"/>
      <c r="M60" s="194"/>
      <c r="N60" s="197"/>
      <c r="O60" s="197"/>
      <c r="P60" s="197"/>
    </row>
    <row r="61" spans="1:16" s="117" customFormat="1" ht="21.75" customHeight="1" x14ac:dyDescent="0.25">
      <c r="A61" s="118" t="s">
        <v>75</v>
      </c>
      <c r="B61" s="117" t="s">
        <v>70</v>
      </c>
      <c r="D61" s="115"/>
      <c r="E61" s="119"/>
      <c r="F61" s="119" t="s">
        <v>72</v>
      </c>
      <c r="G61" s="115"/>
      <c r="H61" s="115"/>
      <c r="I61" s="128"/>
      <c r="J61" s="116"/>
      <c r="M61" s="194"/>
      <c r="N61" s="197"/>
      <c r="O61" s="197"/>
      <c r="P61" s="197"/>
    </row>
    <row r="62" spans="1:16" ht="17.25" customHeight="1" x14ac:dyDescent="0.2"/>
    <row r="63" spans="1:16" ht="17.25" customHeight="1" x14ac:dyDescent="0.25">
      <c r="B63" s="120" t="s">
        <v>50</v>
      </c>
    </row>
    <row r="64" spans="1:16" ht="17.25" customHeight="1" x14ac:dyDescent="0.2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</row>
    <row r="65" spans="1:16" ht="17.25" customHeight="1" x14ac:dyDescent="0.2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</row>
    <row r="66" spans="1:16" ht="17.25" customHeight="1" x14ac:dyDescent="0.2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</row>
    <row r="67" spans="1:16" ht="17.25" customHeight="1" x14ac:dyDescent="0.2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</row>
    <row r="68" spans="1:16" ht="17.25" customHeight="1" x14ac:dyDescent="0.2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</row>
    <row r="69" spans="1:16" ht="17.25" customHeight="1" x14ac:dyDescent="0.2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</row>
    <row r="70" spans="1:16" ht="17.25" customHeight="1" x14ac:dyDescent="0.2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</row>
    <row r="71" spans="1:16" ht="17.25" customHeight="1" x14ac:dyDescent="0.2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1:16" ht="17.25" customHeight="1" x14ac:dyDescent="0.2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1:16" ht="17.25" customHeight="1" x14ac:dyDescent="0.2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1:16" ht="17.25" customHeight="1" x14ac:dyDescent="0.2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1:16" ht="17.25" customHeight="1" x14ac:dyDescent="0.2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1:16" ht="17.25" customHeight="1" x14ac:dyDescent="0.2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1:16" ht="17.25" customHeight="1" x14ac:dyDescent="0.2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1:16" ht="17.25" customHeight="1" x14ac:dyDescent="0.2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80" spans="1:16" s="124" customFormat="1" ht="16.5" x14ac:dyDescent="0.25">
      <c r="A80" s="220" t="s">
        <v>0</v>
      </c>
      <c r="B80" s="121" t="s">
        <v>93</v>
      </c>
      <c r="C80" s="121"/>
      <c r="D80" s="121"/>
      <c r="E80" s="122"/>
      <c r="F80" s="123"/>
      <c r="G80" s="106"/>
      <c r="H80" s="106"/>
      <c r="I80" s="106"/>
      <c r="M80" s="198"/>
      <c r="N80" s="198"/>
      <c r="O80" s="198"/>
      <c r="P80" s="198"/>
    </row>
    <row r="81" spans="1:16" ht="18" x14ac:dyDescent="0.25">
      <c r="A81" s="221" t="s">
        <v>56</v>
      </c>
      <c r="B81" s="125" t="s">
        <v>1</v>
      </c>
      <c r="C81" s="126"/>
      <c r="D81" s="126"/>
      <c r="E81" s="126"/>
      <c r="F81" s="126"/>
      <c r="G81" s="126"/>
      <c r="H81" s="126"/>
      <c r="I81" s="117"/>
    </row>
    <row r="82" spans="1:16" s="106" customFormat="1" ht="16.5" customHeight="1" x14ac:dyDescent="0.25">
      <c r="A82" s="221" t="s">
        <v>76</v>
      </c>
      <c r="B82" s="121" t="s">
        <v>77</v>
      </c>
      <c r="M82" s="196"/>
      <c r="N82" s="196"/>
      <c r="O82" s="196"/>
      <c r="P82" s="196"/>
    </row>
    <row r="83" spans="1:16" s="134" customFormat="1" ht="18" x14ac:dyDescent="0.25">
      <c r="A83" s="221" t="s">
        <v>78</v>
      </c>
      <c r="B83" s="9" t="s">
        <v>79</v>
      </c>
      <c r="M83" s="215"/>
      <c r="N83" s="215"/>
      <c r="O83" s="215"/>
      <c r="P83" s="215"/>
    </row>
    <row r="84" spans="1:16" s="134" customFormat="1" x14ac:dyDescent="0.2">
      <c r="A84" s="222"/>
      <c r="B84" s="9" t="s">
        <v>80</v>
      </c>
      <c r="M84" s="215"/>
      <c r="N84" s="215"/>
      <c r="O84" s="215"/>
      <c r="P84" s="215"/>
    </row>
  </sheetData>
  <sheetProtection sheet="1" selectLockedCells="1"/>
  <mergeCells count="2">
    <mergeCell ref="A3:L4"/>
    <mergeCell ref="I1:L1"/>
  </mergeCells>
  <phoneticPr fontId="17" type="noConversion"/>
  <printOptions horizontalCentered="1"/>
  <pageMargins left="0.78740157480314965" right="0.70866141732283472" top="1.1811023622047245" bottom="0.98425196850393704" header="0.9055118110236221" footer="0.70866141732283472"/>
  <pageSetup paperSize="9" scale="73" orientation="portrait" r:id="rId1"/>
  <headerFooter alignWithMargins="0">
    <oddFooter xml:space="preserve">&amp;CSeite &amp;P&amp;R
</oddFooter>
  </headerFooter>
  <rowBreaks count="1" manualBreakCount="1">
    <brk id="35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61B1-F0DD-4E3C-A3EE-391065BE08A8}">
  <dimension ref="A1:B321"/>
  <sheetViews>
    <sheetView topLeftCell="A16" workbookViewId="0">
      <selection activeCell="D229" sqref="D229"/>
    </sheetView>
  </sheetViews>
  <sheetFormatPr baseColWidth="10" defaultRowHeight="12.75" x14ac:dyDescent="0.2"/>
  <sheetData>
    <row r="1" spans="1:2" x14ac:dyDescent="0.2">
      <c r="A1" s="263" t="s">
        <v>373</v>
      </c>
      <c r="B1" s="264" t="s">
        <v>374</v>
      </c>
    </row>
    <row r="2" spans="1:2" x14ac:dyDescent="0.2">
      <c r="A2" s="265">
        <v>1</v>
      </c>
      <c r="B2" s="266">
        <v>12</v>
      </c>
    </row>
    <row r="3" spans="1:2" x14ac:dyDescent="0.2">
      <c r="A3" s="265">
        <v>2</v>
      </c>
      <c r="B3" s="266">
        <v>12</v>
      </c>
    </row>
    <row r="4" spans="1:2" x14ac:dyDescent="0.2">
      <c r="A4" s="265">
        <v>3</v>
      </c>
      <c r="B4" s="266">
        <v>12</v>
      </c>
    </row>
    <row r="5" spans="1:2" x14ac:dyDescent="0.2">
      <c r="A5" s="265">
        <v>4</v>
      </c>
      <c r="B5" s="266">
        <v>12</v>
      </c>
    </row>
    <row r="6" spans="1:2" x14ac:dyDescent="0.2">
      <c r="A6" s="265">
        <v>5</v>
      </c>
      <c r="B6" s="266">
        <v>12</v>
      </c>
    </row>
    <row r="7" spans="1:2" x14ac:dyDescent="0.2">
      <c r="A7" s="265">
        <v>6</v>
      </c>
      <c r="B7" s="266">
        <v>12</v>
      </c>
    </row>
    <row r="8" spans="1:2" x14ac:dyDescent="0.2">
      <c r="A8" s="265">
        <v>7</v>
      </c>
      <c r="B8" s="266">
        <v>12</v>
      </c>
    </row>
    <row r="9" spans="1:2" x14ac:dyDescent="0.2">
      <c r="A9" s="265">
        <v>8</v>
      </c>
      <c r="B9" s="266">
        <v>12</v>
      </c>
    </row>
    <row r="10" spans="1:2" x14ac:dyDescent="0.2">
      <c r="A10" s="265">
        <v>9</v>
      </c>
      <c r="B10" s="266">
        <v>12</v>
      </c>
    </row>
    <row r="11" spans="1:2" x14ac:dyDescent="0.2">
      <c r="A11" s="265">
        <v>10</v>
      </c>
      <c r="B11" s="266">
        <v>12</v>
      </c>
    </row>
    <row r="12" spans="1:2" x14ac:dyDescent="0.2">
      <c r="A12" s="265">
        <v>11</v>
      </c>
      <c r="B12" s="266">
        <v>12</v>
      </c>
    </row>
    <row r="13" spans="1:2" x14ac:dyDescent="0.2">
      <c r="A13" s="265">
        <v>12</v>
      </c>
      <c r="B13" s="266">
        <v>12</v>
      </c>
    </row>
    <row r="14" spans="1:2" x14ac:dyDescent="0.2">
      <c r="A14" s="265">
        <v>13</v>
      </c>
      <c r="B14" s="266">
        <v>12</v>
      </c>
    </row>
    <row r="15" spans="1:2" x14ac:dyDescent="0.2">
      <c r="A15" s="265">
        <v>14</v>
      </c>
      <c r="B15" s="266">
        <v>12</v>
      </c>
    </row>
    <row r="16" spans="1:2" x14ac:dyDescent="0.2">
      <c r="A16" s="265">
        <v>15</v>
      </c>
      <c r="B16" s="266">
        <v>12</v>
      </c>
    </row>
    <row r="17" spans="1:2" x14ac:dyDescent="0.2">
      <c r="A17" s="265">
        <v>16</v>
      </c>
      <c r="B17" s="266">
        <v>12</v>
      </c>
    </row>
    <row r="18" spans="1:2" x14ac:dyDescent="0.2">
      <c r="A18" s="265">
        <v>17</v>
      </c>
      <c r="B18" s="266">
        <v>12</v>
      </c>
    </row>
    <row r="19" spans="1:2" x14ac:dyDescent="0.2">
      <c r="A19" s="265">
        <v>18</v>
      </c>
      <c r="B19" s="266">
        <v>12</v>
      </c>
    </row>
    <row r="20" spans="1:2" x14ac:dyDescent="0.2">
      <c r="A20" s="265">
        <v>19</v>
      </c>
      <c r="B20" s="266">
        <v>12</v>
      </c>
    </row>
    <row r="21" spans="1:2" x14ac:dyDescent="0.2">
      <c r="A21" s="265">
        <v>20</v>
      </c>
      <c r="B21" s="266">
        <v>12</v>
      </c>
    </row>
    <row r="22" spans="1:2" x14ac:dyDescent="0.2">
      <c r="A22" s="265">
        <v>21</v>
      </c>
      <c r="B22" s="266">
        <v>12</v>
      </c>
    </row>
    <row r="23" spans="1:2" x14ac:dyDescent="0.2">
      <c r="A23" s="265">
        <v>22</v>
      </c>
      <c r="B23" s="266">
        <v>12</v>
      </c>
    </row>
    <row r="24" spans="1:2" x14ac:dyDescent="0.2">
      <c r="A24" s="265">
        <v>23</v>
      </c>
      <c r="B24" s="266">
        <v>12</v>
      </c>
    </row>
    <row r="25" spans="1:2" x14ac:dyDescent="0.2">
      <c r="A25" s="265">
        <v>24</v>
      </c>
      <c r="B25" s="266">
        <v>12</v>
      </c>
    </row>
    <row r="26" spans="1:2" x14ac:dyDescent="0.2">
      <c r="A26" s="265">
        <v>25</v>
      </c>
      <c r="B26" s="266">
        <v>12</v>
      </c>
    </row>
    <row r="27" spans="1:2" x14ac:dyDescent="0.2">
      <c r="A27" s="265">
        <v>26</v>
      </c>
      <c r="B27" s="266">
        <v>12</v>
      </c>
    </row>
    <row r="28" spans="1:2" x14ac:dyDescent="0.2">
      <c r="A28" s="265">
        <v>27</v>
      </c>
      <c r="B28" s="266">
        <v>12</v>
      </c>
    </row>
    <row r="29" spans="1:2" x14ac:dyDescent="0.2">
      <c r="A29" s="267">
        <v>28</v>
      </c>
      <c r="B29" s="268">
        <v>14</v>
      </c>
    </row>
    <row r="30" spans="1:2" x14ac:dyDescent="0.2">
      <c r="A30" s="267">
        <v>29</v>
      </c>
      <c r="B30" s="268">
        <v>14</v>
      </c>
    </row>
    <row r="31" spans="1:2" x14ac:dyDescent="0.2">
      <c r="A31" s="267">
        <v>30</v>
      </c>
      <c r="B31" s="268">
        <v>14</v>
      </c>
    </row>
    <row r="32" spans="1:2" x14ac:dyDescent="0.2">
      <c r="A32" s="267">
        <v>31</v>
      </c>
      <c r="B32" s="268">
        <v>14</v>
      </c>
    </row>
    <row r="33" spans="1:2" x14ac:dyDescent="0.2">
      <c r="A33" s="267">
        <v>32</v>
      </c>
      <c r="B33" s="268">
        <v>14</v>
      </c>
    </row>
    <row r="34" spans="1:2" x14ac:dyDescent="0.2">
      <c r="A34" s="267">
        <v>33</v>
      </c>
      <c r="B34" s="268">
        <v>14</v>
      </c>
    </row>
    <row r="35" spans="1:2" x14ac:dyDescent="0.2">
      <c r="A35" s="267">
        <v>34</v>
      </c>
      <c r="B35" s="268">
        <v>14</v>
      </c>
    </row>
    <row r="36" spans="1:2" x14ac:dyDescent="0.2">
      <c r="A36" s="267">
        <v>35</v>
      </c>
      <c r="B36" s="268">
        <v>14</v>
      </c>
    </row>
    <row r="37" spans="1:2" x14ac:dyDescent="0.2">
      <c r="A37" s="267">
        <v>36</v>
      </c>
      <c r="B37" s="268">
        <v>14</v>
      </c>
    </row>
    <row r="38" spans="1:2" x14ac:dyDescent="0.2">
      <c r="A38" s="267">
        <v>37</v>
      </c>
      <c r="B38" s="268">
        <v>14</v>
      </c>
    </row>
    <row r="39" spans="1:2" x14ac:dyDescent="0.2">
      <c r="A39" s="265">
        <v>38</v>
      </c>
      <c r="B39" s="266">
        <v>16</v>
      </c>
    </row>
    <row r="40" spans="1:2" x14ac:dyDescent="0.2">
      <c r="A40" s="265">
        <v>39</v>
      </c>
      <c r="B40" s="266">
        <v>16</v>
      </c>
    </row>
    <row r="41" spans="1:2" x14ac:dyDescent="0.2">
      <c r="A41" s="265">
        <v>40</v>
      </c>
      <c r="B41" s="266">
        <v>16</v>
      </c>
    </row>
    <row r="42" spans="1:2" x14ac:dyDescent="0.2">
      <c r="A42" s="265">
        <v>41</v>
      </c>
      <c r="B42" s="266">
        <v>16</v>
      </c>
    </row>
    <row r="43" spans="1:2" x14ac:dyDescent="0.2">
      <c r="A43" s="265">
        <v>42</v>
      </c>
      <c r="B43" s="266">
        <v>16</v>
      </c>
    </row>
    <row r="44" spans="1:2" x14ac:dyDescent="0.2">
      <c r="A44" s="267">
        <v>43</v>
      </c>
      <c r="B44" s="268">
        <v>18</v>
      </c>
    </row>
    <row r="45" spans="1:2" x14ac:dyDescent="0.2">
      <c r="A45" s="267">
        <v>44</v>
      </c>
      <c r="B45" s="268">
        <v>18</v>
      </c>
    </row>
    <row r="46" spans="1:2" x14ac:dyDescent="0.2">
      <c r="A46" s="267">
        <v>45</v>
      </c>
      <c r="B46" s="268">
        <v>18</v>
      </c>
    </row>
    <row r="47" spans="1:2" x14ac:dyDescent="0.2">
      <c r="A47" s="267">
        <v>46</v>
      </c>
      <c r="B47" s="268">
        <v>18</v>
      </c>
    </row>
    <row r="48" spans="1:2" x14ac:dyDescent="0.2">
      <c r="A48" s="267">
        <v>47</v>
      </c>
      <c r="B48" s="268">
        <v>18</v>
      </c>
    </row>
    <row r="49" spans="1:2" x14ac:dyDescent="0.2">
      <c r="A49" s="265">
        <v>48</v>
      </c>
      <c r="B49" s="266">
        <v>20</v>
      </c>
    </row>
    <row r="50" spans="1:2" x14ac:dyDescent="0.2">
      <c r="A50" s="265">
        <v>49</v>
      </c>
      <c r="B50" s="266">
        <v>20</v>
      </c>
    </row>
    <row r="51" spans="1:2" x14ac:dyDescent="0.2">
      <c r="A51" s="265">
        <v>50</v>
      </c>
      <c r="B51" s="266">
        <v>20</v>
      </c>
    </row>
    <row r="52" spans="1:2" x14ac:dyDescent="0.2">
      <c r="A52" s="265">
        <v>51</v>
      </c>
      <c r="B52" s="266">
        <v>20</v>
      </c>
    </row>
    <row r="53" spans="1:2" x14ac:dyDescent="0.2">
      <c r="A53" s="265">
        <v>52</v>
      </c>
      <c r="B53" s="266">
        <v>20</v>
      </c>
    </row>
    <row r="54" spans="1:2" x14ac:dyDescent="0.2">
      <c r="A54" s="267">
        <v>53</v>
      </c>
      <c r="B54" s="268">
        <v>22</v>
      </c>
    </row>
    <row r="55" spans="1:2" x14ac:dyDescent="0.2">
      <c r="A55" s="267">
        <v>54</v>
      </c>
      <c r="B55" s="268">
        <v>22</v>
      </c>
    </row>
    <row r="56" spans="1:2" x14ac:dyDescent="0.2">
      <c r="A56" s="267">
        <v>55</v>
      </c>
      <c r="B56" s="268">
        <v>22</v>
      </c>
    </row>
    <row r="57" spans="1:2" x14ac:dyDescent="0.2">
      <c r="A57" s="267">
        <v>56</v>
      </c>
      <c r="B57" s="268">
        <v>22</v>
      </c>
    </row>
    <row r="58" spans="1:2" x14ac:dyDescent="0.2">
      <c r="A58" s="267">
        <v>57</v>
      </c>
      <c r="B58" s="268">
        <v>22</v>
      </c>
    </row>
    <row r="59" spans="1:2" x14ac:dyDescent="0.2">
      <c r="A59" s="265">
        <v>58</v>
      </c>
      <c r="B59" s="266">
        <v>24</v>
      </c>
    </row>
    <row r="60" spans="1:2" x14ac:dyDescent="0.2">
      <c r="A60" s="265">
        <v>59</v>
      </c>
      <c r="B60" s="266">
        <v>24</v>
      </c>
    </row>
    <row r="61" spans="1:2" x14ac:dyDescent="0.2">
      <c r="A61" s="265">
        <v>60</v>
      </c>
      <c r="B61" s="266">
        <v>24</v>
      </c>
    </row>
    <row r="62" spans="1:2" x14ac:dyDescent="0.2">
      <c r="A62" s="265">
        <v>61</v>
      </c>
      <c r="B62" s="266">
        <v>24</v>
      </c>
    </row>
    <row r="63" spans="1:2" x14ac:dyDescent="0.2">
      <c r="A63" s="265">
        <v>62</v>
      </c>
      <c r="B63" s="266">
        <v>24</v>
      </c>
    </row>
    <row r="64" spans="1:2" x14ac:dyDescent="0.2">
      <c r="A64" s="267">
        <v>63</v>
      </c>
      <c r="B64" s="268">
        <v>26</v>
      </c>
    </row>
    <row r="65" spans="1:2" x14ac:dyDescent="0.2">
      <c r="A65" s="267">
        <v>64</v>
      </c>
      <c r="B65" s="268">
        <v>26</v>
      </c>
    </row>
    <row r="66" spans="1:2" x14ac:dyDescent="0.2">
      <c r="A66" s="267">
        <v>65</v>
      </c>
      <c r="B66" s="268">
        <v>26</v>
      </c>
    </row>
    <row r="67" spans="1:2" x14ac:dyDescent="0.2">
      <c r="A67" s="267">
        <v>66</v>
      </c>
      <c r="B67" s="268">
        <v>26</v>
      </c>
    </row>
    <row r="68" spans="1:2" x14ac:dyDescent="0.2">
      <c r="A68" s="267">
        <v>67</v>
      </c>
      <c r="B68" s="268">
        <v>26</v>
      </c>
    </row>
    <row r="69" spans="1:2" x14ac:dyDescent="0.2">
      <c r="A69" s="265">
        <v>68</v>
      </c>
      <c r="B69" s="266">
        <v>28</v>
      </c>
    </row>
    <row r="70" spans="1:2" x14ac:dyDescent="0.2">
      <c r="A70" s="265">
        <v>69</v>
      </c>
      <c r="B70" s="266">
        <v>28</v>
      </c>
    </row>
    <row r="71" spans="1:2" x14ac:dyDescent="0.2">
      <c r="A71" s="265">
        <v>70</v>
      </c>
      <c r="B71" s="266">
        <v>28</v>
      </c>
    </row>
    <row r="72" spans="1:2" x14ac:dyDescent="0.2">
      <c r="A72" s="265">
        <v>71</v>
      </c>
      <c r="B72" s="266">
        <v>28</v>
      </c>
    </row>
    <row r="73" spans="1:2" x14ac:dyDescent="0.2">
      <c r="A73" s="265">
        <v>72</v>
      </c>
      <c r="B73" s="266">
        <v>28</v>
      </c>
    </row>
    <row r="74" spans="1:2" x14ac:dyDescent="0.2">
      <c r="A74" s="267">
        <v>73</v>
      </c>
      <c r="B74" s="268">
        <v>30</v>
      </c>
    </row>
    <row r="75" spans="1:2" x14ac:dyDescent="0.2">
      <c r="A75" s="267">
        <v>74</v>
      </c>
      <c r="B75" s="268">
        <v>30</v>
      </c>
    </row>
    <row r="76" spans="1:2" x14ac:dyDescent="0.2">
      <c r="A76" s="267">
        <v>75</v>
      </c>
      <c r="B76" s="268">
        <v>30</v>
      </c>
    </row>
    <row r="77" spans="1:2" x14ac:dyDescent="0.2">
      <c r="A77" s="267">
        <v>76</v>
      </c>
      <c r="B77" s="268">
        <v>30</v>
      </c>
    </row>
    <row r="78" spans="1:2" x14ac:dyDescent="0.2">
      <c r="A78" s="267">
        <v>77</v>
      </c>
      <c r="B78" s="268">
        <v>30</v>
      </c>
    </row>
    <row r="79" spans="1:2" x14ac:dyDescent="0.2">
      <c r="A79" s="265">
        <v>78</v>
      </c>
      <c r="B79" s="266">
        <v>32</v>
      </c>
    </row>
    <row r="80" spans="1:2" x14ac:dyDescent="0.2">
      <c r="A80" s="265">
        <v>79</v>
      </c>
      <c r="B80" s="266">
        <v>32</v>
      </c>
    </row>
    <row r="81" spans="1:2" x14ac:dyDescent="0.2">
      <c r="A81" s="265">
        <v>80</v>
      </c>
      <c r="B81" s="266">
        <v>32</v>
      </c>
    </row>
    <row r="82" spans="1:2" x14ac:dyDescent="0.2">
      <c r="A82" s="265">
        <v>81</v>
      </c>
      <c r="B82" s="266">
        <v>32</v>
      </c>
    </row>
    <row r="83" spans="1:2" x14ac:dyDescent="0.2">
      <c r="A83" s="265">
        <v>82</v>
      </c>
      <c r="B83" s="266">
        <v>32</v>
      </c>
    </row>
    <row r="84" spans="1:2" x14ac:dyDescent="0.2">
      <c r="A84" s="267">
        <v>83</v>
      </c>
      <c r="B84" s="268">
        <v>34</v>
      </c>
    </row>
    <row r="85" spans="1:2" x14ac:dyDescent="0.2">
      <c r="A85" s="267">
        <v>84</v>
      </c>
      <c r="B85" s="268">
        <v>34</v>
      </c>
    </row>
    <row r="86" spans="1:2" x14ac:dyDescent="0.2">
      <c r="A86" s="267">
        <v>85</v>
      </c>
      <c r="B86" s="268">
        <v>34</v>
      </c>
    </row>
    <row r="87" spans="1:2" x14ac:dyDescent="0.2">
      <c r="A87" s="267">
        <v>86</v>
      </c>
      <c r="B87" s="268">
        <v>34</v>
      </c>
    </row>
    <row r="88" spans="1:2" x14ac:dyDescent="0.2">
      <c r="A88" s="267">
        <v>87</v>
      </c>
      <c r="B88" s="268">
        <v>34</v>
      </c>
    </row>
    <row r="89" spans="1:2" x14ac:dyDescent="0.2">
      <c r="A89" s="265">
        <v>88</v>
      </c>
      <c r="B89" s="266">
        <v>36</v>
      </c>
    </row>
    <row r="90" spans="1:2" x14ac:dyDescent="0.2">
      <c r="A90" s="265">
        <v>89</v>
      </c>
      <c r="B90" s="266">
        <v>36</v>
      </c>
    </row>
    <row r="91" spans="1:2" x14ac:dyDescent="0.2">
      <c r="A91" s="265">
        <v>90</v>
      </c>
      <c r="B91" s="266">
        <v>36</v>
      </c>
    </row>
    <row r="92" spans="1:2" x14ac:dyDescent="0.2">
      <c r="A92" s="265">
        <v>91</v>
      </c>
      <c r="B92" s="266">
        <v>36</v>
      </c>
    </row>
    <row r="93" spans="1:2" x14ac:dyDescent="0.2">
      <c r="A93" s="265">
        <v>92</v>
      </c>
      <c r="B93" s="266">
        <v>36</v>
      </c>
    </row>
    <row r="94" spans="1:2" x14ac:dyDescent="0.2">
      <c r="A94" s="267">
        <v>93</v>
      </c>
      <c r="B94" s="268">
        <v>38</v>
      </c>
    </row>
    <row r="95" spans="1:2" x14ac:dyDescent="0.2">
      <c r="A95" s="267">
        <v>94</v>
      </c>
      <c r="B95" s="268">
        <v>38</v>
      </c>
    </row>
    <row r="96" spans="1:2" x14ac:dyDescent="0.2">
      <c r="A96" s="267">
        <v>95</v>
      </c>
      <c r="B96" s="268">
        <v>38</v>
      </c>
    </row>
    <row r="97" spans="1:2" x14ac:dyDescent="0.2">
      <c r="A97" s="267">
        <v>96</v>
      </c>
      <c r="B97" s="268">
        <v>38</v>
      </c>
    </row>
    <row r="98" spans="1:2" x14ac:dyDescent="0.2">
      <c r="A98" s="267">
        <v>97</v>
      </c>
      <c r="B98" s="268">
        <v>38</v>
      </c>
    </row>
    <row r="99" spans="1:2" x14ac:dyDescent="0.2">
      <c r="A99" s="265">
        <v>98</v>
      </c>
      <c r="B99" s="266">
        <v>40</v>
      </c>
    </row>
    <row r="100" spans="1:2" x14ac:dyDescent="0.2">
      <c r="A100" s="265">
        <v>99</v>
      </c>
      <c r="B100" s="266">
        <v>40</v>
      </c>
    </row>
    <row r="101" spans="1:2" x14ac:dyDescent="0.2">
      <c r="A101" s="265">
        <v>100</v>
      </c>
      <c r="B101" s="266">
        <v>40</v>
      </c>
    </row>
    <row r="102" spans="1:2" x14ac:dyDescent="0.2">
      <c r="A102" s="265">
        <v>101</v>
      </c>
      <c r="B102" s="266">
        <v>40</v>
      </c>
    </row>
    <row r="103" spans="1:2" x14ac:dyDescent="0.2">
      <c r="A103" s="265">
        <v>102</v>
      </c>
      <c r="B103" s="266">
        <v>40</v>
      </c>
    </row>
    <row r="104" spans="1:2" x14ac:dyDescent="0.2">
      <c r="A104" s="267">
        <v>103</v>
      </c>
      <c r="B104" s="268">
        <v>42</v>
      </c>
    </row>
    <row r="105" spans="1:2" x14ac:dyDescent="0.2">
      <c r="A105" s="267">
        <v>104</v>
      </c>
      <c r="B105" s="268">
        <v>42</v>
      </c>
    </row>
    <row r="106" spans="1:2" x14ac:dyDescent="0.2">
      <c r="A106" s="267">
        <v>105</v>
      </c>
      <c r="B106" s="268">
        <v>42</v>
      </c>
    </row>
    <row r="107" spans="1:2" x14ac:dyDescent="0.2">
      <c r="A107" s="267">
        <v>106</v>
      </c>
      <c r="B107" s="268">
        <v>42</v>
      </c>
    </row>
    <row r="108" spans="1:2" x14ac:dyDescent="0.2">
      <c r="A108" s="267">
        <v>107</v>
      </c>
      <c r="B108" s="268">
        <v>42</v>
      </c>
    </row>
    <row r="109" spans="1:2" x14ac:dyDescent="0.2">
      <c r="A109" s="265">
        <v>108</v>
      </c>
      <c r="B109" s="266">
        <v>44</v>
      </c>
    </row>
    <row r="110" spans="1:2" x14ac:dyDescent="0.2">
      <c r="A110" s="265">
        <v>109</v>
      </c>
      <c r="B110" s="266">
        <v>44</v>
      </c>
    </row>
    <row r="111" spans="1:2" x14ac:dyDescent="0.2">
      <c r="A111" s="265">
        <v>110</v>
      </c>
      <c r="B111" s="266">
        <v>44</v>
      </c>
    </row>
    <row r="112" spans="1:2" x14ac:dyDescent="0.2">
      <c r="A112" s="265">
        <v>111</v>
      </c>
      <c r="B112" s="266">
        <v>44</v>
      </c>
    </row>
    <row r="113" spans="1:2" x14ac:dyDescent="0.2">
      <c r="A113" s="265">
        <v>112</v>
      </c>
      <c r="B113" s="266">
        <v>44</v>
      </c>
    </row>
    <row r="114" spans="1:2" x14ac:dyDescent="0.2">
      <c r="A114" s="267">
        <v>113</v>
      </c>
      <c r="B114" s="268">
        <v>46</v>
      </c>
    </row>
    <row r="115" spans="1:2" x14ac:dyDescent="0.2">
      <c r="A115" s="267">
        <v>114</v>
      </c>
      <c r="B115" s="268">
        <v>46</v>
      </c>
    </row>
    <row r="116" spans="1:2" x14ac:dyDescent="0.2">
      <c r="A116" s="267">
        <v>115</v>
      </c>
      <c r="B116" s="268">
        <v>46</v>
      </c>
    </row>
    <row r="117" spans="1:2" x14ac:dyDescent="0.2">
      <c r="A117" s="267">
        <v>116</v>
      </c>
      <c r="B117" s="268">
        <v>46</v>
      </c>
    </row>
    <row r="118" spans="1:2" x14ac:dyDescent="0.2">
      <c r="A118" s="267">
        <v>117</v>
      </c>
      <c r="B118" s="268">
        <v>46</v>
      </c>
    </row>
    <row r="119" spans="1:2" x14ac:dyDescent="0.2">
      <c r="A119" s="265">
        <v>118</v>
      </c>
      <c r="B119" s="266">
        <v>48</v>
      </c>
    </row>
    <row r="120" spans="1:2" x14ac:dyDescent="0.2">
      <c r="A120" s="265">
        <v>119</v>
      </c>
      <c r="B120" s="266">
        <v>48</v>
      </c>
    </row>
    <row r="121" spans="1:2" x14ac:dyDescent="0.2">
      <c r="A121" s="265">
        <v>120</v>
      </c>
      <c r="B121" s="266">
        <v>48</v>
      </c>
    </row>
    <row r="122" spans="1:2" x14ac:dyDescent="0.2">
      <c r="A122" s="265">
        <v>121</v>
      </c>
      <c r="B122" s="266">
        <v>48</v>
      </c>
    </row>
    <row r="123" spans="1:2" x14ac:dyDescent="0.2">
      <c r="A123" s="265">
        <v>122</v>
      </c>
      <c r="B123" s="266">
        <v>48</v>
      </c>
    </row>
    <row r="124" spans="1:2" x14ac:dyDescent="0.2">
      <c r="A124" s="267">
        <v>123</v>
      </c>
      <c r="B124" s="268">
        <v>50</v>
      </c>
    </row>
    <row r="125" spans="1:2" x14ac:dyDescent="0.2">
      <c r="A125" s="267">
        <v>124</v>
      </c>
      <c r="B125" s="268">
        <v>50</v>
      </c>
    </row>
    <row r="126" spans="1:2" x14ac:dyDescent="0.2">
      <c r="A126" s="267">
        <v>125</v>
      </c>
      <c r="B126" s="268">
        <v>50</v>
      </c>
    </row>
    <row r="127" spans="1:2" x14ac:dyDescent="0.2">
      <c r="A127" s="267">
        <v>126</v>
      </c>
      <c r="B127" s="268">
        <v>50</v>
      </c>
    </row>
    <row r="128" spans="1:2" x14ac:dyDescent="0.2">
      <c r="A128" s="267">
        <v>127</v>
      </c>
      <c r="B128" s="268">
        <v>50</v>
      </c>
    </row>
    <row r="129" spans="1:2" x14ac:dyDescent="0.2">
      <c r="A129" s="265">
        <v>128</v>
      </c>
      <c r="B129" s="266">
        <v>52</v>
      </c>
    </row>
    <row r="130" spans="1:2" x14ac:dyDescent="0.2">
      <c r="A130" s="265">
        <v>129</v>
      </c>
      <c r="B130" s="266">
        <v>52</v>
      </c>
    </row>
    <row r="131" spans="1:2" x14ac:dyDescent="0.2">
      <c r="A131" s="265">
        <v>130</v>
      </c>
      <c r="B131" s="266">
        <v>52</v>
      </c>
    </row>
    <row r="132" spans="1:2" x14ac:dyDescent="0.2">
      <c r="A132" s="265">
        <v>131</v>
      </c>
      <c r="B132" s="266">
        <v>52</v>
      </c>
    </row>
    <row r="133" spans="1:2" x14ac:dyDescent="0.2">
      <c r="A133" s="265">
        <v>132</v>
      </c>
      <c r="B133" s="266">
        <v>52</v>
      </c>
    </row>
    <row r="134" spans="1:2" x14ac:dyDescent="0.2">
      <c r="A134" s="267">
        <v>133</v>
      </c>
      <c r="B134" s="268">
        <v>54</v>
      </c>
    </row>
    <row r="135" spans="1:2" x14ac:dyDescent="0.2">
      <c r="A135" s="267">
        <v>134</v>
      </c>
      <c r="B135" s="268">
        <v>54</v>
      </c>
    </row>
    <row r="136" spans="1:2" x14ac:dyDescent="0.2">
      <c r="A136" s="267">
        <v>135</v>
      </c>
      <c r="B136" s="268">
        <v>54</v>
      </c>
    </row>
    <row r="137" spans="1:2" x14ac:dyDescent="0.2">
      <c r="A137" s="267">
        <v>136</v>
      </c>
      <c r="B137" s="268">
        <v>54</v>
      </c>
    </row>
    <row r="138" spans="1:2" x14ac:dyDescent="0.2">
      <c r="A138" s="267">
        <v>137</v>
      </c>
      <c r="B138" s="268">
        <v>54</v>
      </c>
    </row>
    <row r="139" spans="1:2" x14ac:dyDescent="0.2">
      <c r="A139" s="265">
        <v>138</v>
      </c>
      <c r="B139" s="266">
        <v>56</v>
      </c>
    </row>
    <row r="140" spans="1:2" x14ac:dyDescent="0.2">
      <c r="A140" s="265">
        <v>139</v>
      </c>
      <c r="B140" s="266">
        <v>56</v>
      </c>
    </row>
    <row r="141" spans="1:2" x14ac:dyDescent="0.2">
      <c r="A141" s="265">
        <v>140</v>
      </c>
      <c r="B141" s="266">
        <v>56</v>
      </c>
    </row>
    <row r="142" spans="1:2" x14ac:dyDescent="0.2">
      <c r="A142" s="265">
        <v>141</v>
      </c>
      <c r="B142" s="266">
        <v>56</v>
      </c>
    </row>
    <row r="143" spans="1:2" x14ac:dyDescent="0.2">
      <c r="A143" s="265">
        <v>142</v>
      </c>
      <c r="B143" s="266">
        <v>56</v>
      </c>
    </row>
    <row r="144" spans="1:2" x14ac:dyDescent="0.2">
      <c r="A144" s="267">
        <v>143</v>
      </c>
      <c r="B144" s="268">
        <v>57</v>
      </c>
    </row>
    <row r="145" spans="1:2" x14ac:dyDescent="0.2">
      <c r="A145" s="267">
        <v>144</v>
      </c>
      <c r="B145" s="268">
        <v>57</v>
      </c>
    </row>
    <row r="146" spans="1:2" x14ac:dyDescent="0.2">
      <c r="A146" s="267">
        <v>145</v>
      </c>
      <c r="B146" s="268">
        <v>57</v>
      </c>
    </row>
    <row r="147" spans="1:2" x14ac:dyDescent="0.2">
      <c r="A147" s="267">
        <v>146</v>
      </c>
      <c r="B147" s="268">
        <v>57</v>
      </c>
    </row>
    <row r="148" spans="1:2" x14ac:dyDescent="0.2">
      <c r="A148" s="267">
        <v>147</v>
      </c>
      <c r="B148" s="268">
        <v>57</v>
      </c>
    </row>
    <row r="149" spans="1:2" x14ac:dyDescent="0.2">
      <c r="A149" s="265">
        <v>148</v>
      </c>
      <c r="B149" s="266">
        <v>60</v>
      </c>
    </row>
    <row r="150" spans="1:2" x14ac:dyDescent="0.2">
      <c r="A150" s="265">
        <v>149</v>
      </c>
      <c r="B150" s="266">
        <v>60</v>
      </c>
    </row>
    <row r="151" spans="1:2" x14ac:dyDescent="0.2">
      <c r="A151" s="265">
        <v>150</v>
      </c>
      <c r="B151" s="266">
        <v>60</v>
      </c>
    </row>
    <row r="152" spans="1:2" x14ac:dyDescent="0.2">
      <c r="A152" s="265">
        <v>151</v>
      </c>
      <c r="B152" s="266">
        <v>60</v>
      </c>
    </row>
    <row r="153" spans="1:2" x14ac:dyDescent="0.2">
      <c r="A153" s="265">
        <v>152</v>
      </c>
      <c r="B153" s="266">
        <v>60</v>
      </c>
    </row>
    <row r="154" spans="1:2" x14ac:dyDescent="0.2">
      <c r="A154" s="267">
        <v>153</v>
      </c>
      <c r="B154" s="268">
        <v>62</v>
      </c>
    </row>
    <row r="155" spans="1:2" x14ac:dyDescent="0.2">
      <c r="A155" s="267">
        <v>154</v>
      </c>
      <c r="B155" s="268">
        <v>62</v>
      </c>
    </row>
    <row r="156" spans="1:2" x14ac:dyDescent="0.2">
      <c r="A156" s="267">
        <v>155</v>
      </c>
      <c r="B156" s="268">
        <v>62</v>
      </c>
    </row>
    <row r="157" spans="1:2" x14ac:dyDescent="0.2">
      <c r="A157" s="267">
        <v>156</v>
      </c>
      <c r="B157" s="268">
        <v>62</v>
      </c>
    </row>
    <row r="158" spans="1:2" x14ac:dyDescent="0.2">
      <c r="A158" s="267">
        <v>157</v>
      </c>
      <c r="B158" s="268">
        <v>62</v>
      </c>
    </row>
    <row r="159" spans="1:2" x14ac:dyDescent="0.2">
      <c r="A159" s="265">
        <v>158</v>
      </c>
      <c r="B159" s="266">
        <v>64</v>
      </c>
    </row>
    <row r="160" spans="1:2" x14ac:dyDescent="0.2">
      <c r="A160" s="265">
        <v>159</v>
      </c>
      <c r="B160" s="266">
        <v>64</v>
      </c>
    </row>
    <row r="161" spans="1:2" x14ac:dyDescent="0.2">
      <c r="A161" s="265">
        <v>160</v>
      </c>
      <c r="B161" s="266">
        <v>64</v>
      </c>
    </row>
    <row r="162" spans="1:2" x14ac:dyDescent="0.2">
      <c r="A162" s="265">
        <v>161</v>
      </c>
      <c r="B162" s="266">
        <v>64</v>
      </c>
    </row>
    <row r="163" spans="1:2" x14ac:dyDescent="0.2">
      <c r="A163" s="265">
        <v>162</v>
      </c>
      <c r="B163" s="266">
        <v>64</v>
      </c>
    </row>
    <row r="164" spans="1:2" x14ac:dyDescent="0.2">
      <c r="A164" s="267">
        <v>163</v>
      </c>
      <c r="B164" s="268">
        <v>66</v>
      </c>
    </row>
    <row r="165" spans="1:2" x14ac:dyDescent="0.2">
      <c r="A165" s="267">
        <v>164</v>
      </c>
      <c r="B165" s="268">
        <v>66</v>
      </c>
    </row>
    <row r="166" spans="1:2" x14ac:dyDescent="0.2">
      <c r="A166" s="267">
        <v>165</v>
      </c>
      <c r="B166" s="268">
        <v>66</v>
      </c>
    </row>
    <row r="167" spans="1:2" x14ac:dyDescent="0.2">
      <c r="A167" s="267">
        <v>166</v>
      </c>
      <c r="B167" s="268">
        <v>66</v>
      </c>
    </row>
    <row r="168" spans="1:2" x14ac:dyDescent="0.2">
      <c r="A168" s="267">
        <v>167</v>
      </c>
      <c r="B168" s="268">
        <v>66</v>
      </c>
    </row>
    <row r="169" spans="1:2" x14ac:dyDescent="0.2">
      <c r="A169" s="265">
        <v>168</v>
      </c>
      <c r="B169" s="266">
        <v>68</v>
      </c>
    </row>
    <row r="170" spans="1:2" x14ac:dyDescent="0.2">
      <c r="A170" s="265">
        <v>169</v>
      </c>
      <c r="B170" s="266">
        <v>68</v>
      </c>
    </row>
    <row r="171" spans="1:2" x14ac:dyDescent="0.2">
      <c r="A171" s="265">
        <v>170</v>
      </c>
      <c r="B171" s="266">
        <v>68</v>
      </c>
    </row>
    <row r="172" spans="1:2" x14ac:dyDescent="0.2">
      <c r="A172" s="265">
        <v>171</v>
      </c>
      <c r="B172" s="266">
        <v>68</v>
      </c>
    </row>
    <row r="173" spans="1:2" x14ac:dyDescent="0.2">
      <c r="A173" s="265">
        <v>172</v>
      </c>
      <c r="B173" s="266">
        <v>68</v>
      </c>
    </row>
    <row r="174" spans="1:2" x14ac:dyDescent="0.2">
      <c r="A174" s="267">
        <v>173</v>
      </c>
      <c r="B174" s="268">
        <v>70</v>
      </c>
    </row>
    <row r="175" spans="1:2" x14ac:dyDescent="0.2">
      <c r="A175" s="267">
        <v>174</v>
      </c>
      <c r="B175" s="268">
        <v>70</v>
      </c>
    </row>
    <row r="176" spans="1:2" x14ac:dyDescent="0.2">
      <c r="A176" s="267">
        <v>175</v>
      </c>
      <c r="B176" s="268">
        <v>70</v>
      </c>
    </row>
    <row r="177" spans="1:2" x14ac:dyDescent="0.2">
      <c r="A177" s="267">
        <v>176</v>
      </c>
      <c r="B177" s="268">
        <v>70</v>
      </c>
    </row>
    <row r="178" spans="1:2" x14ac:dyDescent="0.2">
      <c r="A178" s="267">
        <v>177</v>
      </c>
      <c r="B178" s="268">
        <v>70</v>
      </c>
    </row>
    <row r="179" spans="1:2" x14ac:dyDescent="0.2">
      <c r="A179" s="265">
        <v>178</v>
      </c>
      <c r="B179" s="266">
        <v>72</v>
      </c>
    </row>
    <row r="180" spans="1:2" x14ac:dyDescent="0.2">
      <c r="A180" s="265">
        <v>179</v>
      </c>
      <c r="B180" s="266">
        <v>72</v>
      </c>
    </row>
    <row r="181" spans="1:2" x14ac:dyDescent="0.2">
      <c r="A181" s="265">
        <v>180</v>
      </c>
      <c r="B181" s="266">
        <v>72</v>
      </c>
    </row>
    <row r="182" spans="1:2" x14ac:dyDescent="0.2">
      <c r="A182" s="265">
        <v>181</v>
      </c>
      <c r="B182" s="266">
        <v>72</v>
      </c>
    </row>
    <row r="183" spans="1:2" x14ac:dyDescent="0.2">
      <c r="A183" s="265">
        <v>182</v>
      </c>
      <c r="B183" s="266">
        <v>72</v>
      </c>
    </row>
    <row r="184" spans="1:2" x14ac:dyDescent="0.2">
      <c r="A184" s="267">
        <v>183</v>
      </c>
      <c r="B184" s="268">
        <v>74</v>
      </c>
    </row>
    <row r="185" spans="1:2" x14ac:dyDescent="0.2">
      <c r="A185" s="267">
        <v>184</v>
      </c>
      <c r="B185" s="268">
        <v>74</v>
      </c>
    </row>
    <row r="186" spans="1:2" x14ac:dyDescent="0.2">
      <c r="A186" s="267">
        <v>185</v>
      </c>
      <c r="B186" s="268">
        <v>74</v>
      </c>
    </row>
    <row r="187" spans="1:2" x14ac:dyDescent="0.2">
      <c r="A187" s="267">
        <v>186</v>
      </c>
      <c r="B187" s="268">
        <v>74</v>
      </c>
    </row>
    <row r="188" spans="1:2" x14ac:dyDescent="0.2">
      <c r="A188" s="267">
        <v>187</v>
      </c>
      <c r="B188" s="268">
        <v>74</v>
      </c>
    </row>
    <row r="189" spans="1:2" x14ac:dyDescent="0.2">
      <c r="A189" s="265">
        <v>188</v>
      </c>
      <c r="B189" s="266">
        <v>76</v>
      </c>
    </row>
    <row r="190" spans="1:2" x14ac:dyDescent="0.2">
      <c r="A190" s="265">
        <v>189</v>
      </c>
      <c r="B190" s="266">
        <v>76</v>
      </c>
    </row>
    <row r="191" spans="1:2" x14ac:dyDescent="0.2">
      <c r="A191" s="265">
        <v>190</v>
      </c>
      <c r="B191" s="266">
        <v>76</v>
      </c>
    </row>
    <row r="192" spans="1:2" x14ac:dyDescent="0.2">
      <c r="A192" s="265">
        <v>191</v>
      </c>
      <c r="B192" s="266">
        <v>76</v>
      </c>
    </row>
    <row r="193" spans="1:2" x14ac:dyDescent="0.2">
      <c r="A193" s="265">
        <v>192</v>
      </c>
      <c r="B193" s="266">
        <v>76</v>
      </c>
    </row>
    <row r="194" spans="1:2" x14ac:dyDescent="0.2">
      <c r="A194" s="267">
        <v>193</v>
      </c>
      <c r="B194" s="268">
        <v>78</v>
      </c>
    </row>
    <row r="195" spans="1:2" x14ac:dyDescent="0.2">
      <c r="A195" s="267">
        <v>194</v>
      </c>
      <c r="B195" s="268">
        <v>78</v>
      </c>
    </row>
    <row r="196" spans="1:2" x14ac:dyDescent="0.2">
      <c r="A196" s="267">
        <v>195</v>
      </c>
      <c r="B196" s="268">
        <v>78</v>
      </c>
    </row>
    <row r="197" spans="1:2" x14ac:dyDescent="0.2">
      <c r="A197" s="267">
        <v>196</v>
      </c>
      <c r="B197" s="268">
        <v>78</v>
      </c>
    </row>
    <row r="198" spans="1:2" x14ac:dyDescent="0.2">
      <c r="A198" s="267">
        <v>197</v>
      </c>
      <c r="B198" s="268">
        <v>78</v>
      </c>
    </row>
    <row r="199" spans="1:2" x14ac:dyDescent="0.2">
      <c r="A199" s="265">
        <v>198</v>
      </c>
      <c r="B199" s="266">
        <v>80</v>
      </c>
    </row>
    <row r="200" spans="1:2" x14ac:dyDescent="0.2">
      <c r="A200" s="265">
        <v>199</v>
      </c>
      <c r="B200" s="266">
        <v>80</v>
      </c>
    </row>
    <row r="201" spans="1:2" x14ac:dyDescent="0.2">
      <c r="A201" s="265">
        <v>200</v>
      </c>
      <c r="B201" s="266">
        <v>80</v>
      </c>
    </row>
    <row r="202" spans="1:2" x14ac:dyDescent="0.2">
      <c r="A202" s="265">
        <v>201</v>
      </c>
      <c r="B202" s="266">
        <v>80</v>
      </c>
    </row>
    <row r="203" spans="1:2" x14ac:dyDescent="0.2">
      <c r="A203" s="265">
        <v>202</v>
      </c>
      <c r="B203" s="266">
        <v>80</v>
      </c>
    </row>
    <row r="204" spans="1:2" x14ac:dyDescent="0.2">
      <c r="A204" s="267">
        <v>203</v>
      </c>
      <c r="B204" s="268">
        <v>82</v>
      </c>
    </row>
    <row r="205" spans="1:2" x14ac:dyDescent="0.2">
      <c r="A205" s="267">
        <v>204</v>
      </c>
      <c r="B205" s="268">
        <v>82</v>
      </c>
    </row>
    <row r="206" spans="1:2" x14ac:dyDescent="0.2">
      <c r="A206" s="267">
        <v>205</v>
      </c>
      <c r="B206" s="268">
        <v>82</v>
      </c>
    </row>
    <row r="207" spans="1:2" x14ac:dyDescent="0.2">
      <c r="A207" s="267">
        <v>206</v>
      </c>
      <c r="B207" s="268">
        <v>82</v>
      </c>
    </row>
    <row r="208" spans="1:2" x14ac:dyDescent="0.2">
      <c r="A208" s="267">
        <v>207</v>
      </c>
      <c r="B208" s="268">
        <v>82</v>
      </c>
    </row>
    <row r="209" spans="1:2" x14ac:dyDescent="0.2">
      <c r="A209" s="265">
        <v>208</v>
      </c>
      <c r="B209" s="266">
        <v>84</v>
      </c>
    </row>
    <row r="210" spans="1:2" x14ac:dyDescent="0.2">
      <c r="A210" s="265">
        <v>209</v>
      </c>
      <c r="B210" s="266">
        <v>84</v>
      </c>
    </row>
    <row r="211" spans="1:2" x14ac:dyDescent="0.2">
      <c r="A211" s="265">
        <v>210</v>
      </c>
      <c r="B211" s="266">
        <v>84</v>
      </c>
    </row>
    <row r="212" spans="1:2" x14ac:dyDescent="0.2">
      <c r="A212" s="265">
        <v>211</v>
      </c>
      <c r="B212" s="266">
        <v>84</v>
      </c>
    </row>
    <row r="213" spans="1:2" x14ac:dyDescent="0.2">
      <c r="A213" s="265">
        <v>212</v>
      </c>
      <c r="B213" s="266">
        <v>84</v>
      </c>
    </row>
    <row r="214" spans="1:2" x14ac:dyDescent="0.2">
      <c r="A214" s="267">
        <v>213</v>
      </c>
      <c r="B214" s="268">
        <v>86</v>
      </c>
    </row>
    <row r="215" spans="1:2" x14ac:dyDescent="0.2">
      <c r="A215" s="267">
        <v>214</v>
      </c>
      <c r="B215" s="268">
        <v>86</v>
      </c>
    </row>
    <row r="216" spans="1:2" x14ac:dyDescent="0.2">
      <c r="A216" s="267">
        <v>215</v>
      </c>
      <c r="B216" s="268">
        <v>86</v>
      </c>
    </row>
    <row r="217" spans="1:2" x14ac:dyDescent="0.2">
      <c r="A217" s="267">
        <v>216</v>
      </c>
      <c r="B217" s="268">
        <v>86</v>
      </c>
    </row>
    <row r="218" spans="1:2" x14ac:dyDescent="0.2">
      <c r="A218" s="267">
        <v>217</v>
      </c>
      <c r="B218" s="268">
        <v>86</v>
      </c>
    </row>
    <row r="219" spans="1:2" x14ac:dyDescent="0.2">
      <c r="A219" s="265">
        <v>218</v>
      </c>
      <c r="B219" s="266">
        <v>88</v>
      </c>
    </row>
    <row r="220" spans="1:2" x14ac:dyDescent="0.2">
      <c r="A220" s="265">
        <v>219</v>
      </c>
      <c r="B220" s="266">
        <v>88</v>
      </c>
    </row>
    <row r="221" spans="1:2" x14ac:dyDescent="0.2">
      <c r="A221" s="265">
        <v>220</v>
      </c>
      <c r="B221" s="266">
        <v>88</v>
      </c>
    </row>
    <row r="222" spans="1:2" x14ac:dyDescent="0.2">
      <c r="A222" s="265">
        <v>221</v>
      </c>
      <c r="B222" s="266">
        <v>88</v>
      </c>
    </row>
    <row r="223" spans="1:2" x14ac:dyDescent="0.2">
      <c r="A223" s="265">
        <v>222</v>
      </c>
      <c r="B223" s="266">
        <v>88</v>
      </c>
    </row>
    <row r="224" spans="1:2" x14ac:dyDescent="0.2">
      <c r="A224" s="267">
        <v>223</v>
      </c>
      <c r="B224" s="268">
        <v>90</v>
      </c>
    </row>
    <row r="225" spans="1:2" x14ac:dyDescent="0.2">
      <c r="A225" s="267">
        <v>224</v>
      </c>
      <c r="B225" s="268">
        <v>90</v>
      </c>
    </row>
    <row r="226" spans="1:2" x14ac:dyDescent="0.2">
      <c r="A226" s="267">
        <v>225</v>
      </c>
      <c r="B226" s="268">
        <v>90</v>
      </c>
    </row>
    <row r="227" spans="1:2" x14ac:dyDescent="0.2">
      <c r="A227" s="267">
        <v>226</v>
      </c>
      <c r="B227" s="268">
        <v>90</v>
      </c>
    </row>
    <row r="228" spans="1:2" x14ac:dyDescent="0.2">
      <c r="A228" s="267">
        <v>227</v>
      </c>
      <c r="B228" s="268">
        <v>90</v>
      </c>
    </row>
    <row r="229" spans="1:2" x14ac:dyDescent="0.2">
      <c r="A229" s="267">
        <v>228</v>
      </c>
      <c r="B229" s="266">
        <v>92</v>
      </c>
    </row>
    <row r="230" spans="1:2" x14ac:dyDescent="0.2">
      <c r="A230" s="267">
        <v>229</v>
      </c>
      <c r="B230" s="266">
        <v>92</v>
      </c>
    </row>
    <row r="231" spans="1:2" x14ac:dyDescent="0.2">
      <c r="A231" s="267">
        <v>230</v>
      </c>
      <c r="B231" s="266">
        <v>92</v>
      </c>
    </row>
    <row r="232" spans="1:2" x14ac:dyDescent="0.2">
      <c r="A232" s="267">
        <v>231</v>
      </c>
      <c r="B232" s="266">
        <v>92</v>
      </c>
    </row>
    <row r="233" spans="1:2" x14ac:dyDescent="0.2">
      <c r="A233" s="267">
        <v>232</v>
      </c>
      <c r="B233" s="266">
        <v>92</v>
      </c>
    </row>
    <row r="234" spans="1:2" x14ac:dyDescent="0.2">
      <c r="A234" s="267">
        <v>233</v>
      </c>
      <c r="B234" s="268">
        <v>94</v>
      </c>
    </row>
    <row r="235" spans="1:2" x14ac:dyDescent="0.2">
      <c r="A235" s="267">
        <v>234</v>
      </c>
      <c r="B235" s="268">
        <v>94</v>
      </c>
    </row>
    <row r="236" spans="1:2" x14ac:dyDescent="0.2">
      <c r="A236" s="267">
        <v>235</v>
      </c>
      <c r="B236" s="268">
        <v>94</v>
      </c>
    </row>
    <row r="237" spans="1:2" x14ac:dyDescent="0.2">
      <c r="A237" s="267">
        <v>236</v>
      </c>
      <c r="B237" s="268">
        <v>94</v>
      </c>
    </row>
    <row r="238" spans="1:2" x14ac:dyDescent="0.2">
      <c r="A238" s="267">
        <v>237</v>
      </c>
      <c r="B238" s="268">
        <v>94</v>
      </c>
    </row>
    <row r="239" spans="1:2" x14ac:dyDescent="0.2">
      <c r="A239" s="267">
        <v>238</v>
      </c>
      <c r="B239" s="266">
        <v>96</v>
      </c>
    </row>
    <row r="240" spans="1:2" x14ac:dyDescent="0.2">
      <c r="A240" s="267">
        <v>239</v>
      </c>
      <c r="B240" s="266">
        <v>96</v>
      </c>
    </row>
    <row r="241" spans="1:2" x14ac:dyDescent="0.2">
      <c r="A241" s="267">
        <v>240</v>
      </c>
      <c r="B241" s="266">
        <v>96</v>
      </c>
    </row>
    <row r="242" spans="1:2" x14ac:dyDescent="0.2">
      <c r="A242" s="267">
        <v>241</v>
      </c>
      <c r="B242" s="266">
        <v>96</v>
      </c>
    </row>
    <row r="243" spans="1:2" x14ac:dyDescent="0.2">
      <c r="A243" s="267">
        <v>242</v>
      </c>
      <c r="B243" s="266">
        <v>96</v>
      </c>
    </row>
    <row r="244" spans="1:2" x14ac:dyDescent="0.2">
      <c r="A244" s="267">
        <v>243</v>
      </c>
      <c r="B244" s="268">
        <v>98</v>
      </c>
    </row>
    <row r="245" spans="1:2" x14ac:dyDescent="0.2">
      <c r="A245" s="267">
        <v>244</v>
      </c>
      <c r="B245" s="268">
        <v>98</v>
      </c>
    </row>
    <row r="246" spans="1:2" x14ac:dyDescent="0.2">
      <c r="A246" s="267">
        <v>245</v>
      </c>
      <c r="B246" s="268">
        <v>98</v>
      </c>
    </row>
    <row r="247" spans="1:2" x14ac:dyDescent="0.2">
      <c r="A247" s="267">
        <v>246</v>
      </c>
      <c r="B247" s="268">
        <v>98</v>
      </c>
    </row>
    <row r="248" spans="1:2" x14ac:dyDescent="0.2">
      <c r="A248" s="267">
        <v>247</v>
      </c>
      <c r="B248" s="268">
        <v>98</v>
      </c>
    </row>
    <row r="249" spans="1:2" x14ac:dyDescent="0.2">
      <c r="A249" s="267">
        <v>248</v>
      </c>
      <c r="B249" s="266">
        <v>100</v>
      </c>
    </row>
    <row r="250" spans="1:2" x14ac:dyDescent="0.2">
      <c r="A250" s="267">
        <v>249</v>
      </c>
      <c r="B250" s="266">
        <v>100</v>
      </c>
    </row>
    <row r="251" spans="1:2" x14ac:dyDescent="0.2">
      <c r="A251" s="267">
        <v>250</v>
      </c>
      <c r="B251" s="266">
        <v>100</v>
      </c>
    </row>
    <row r="252" spans="1:2" x14ac:dyDescent="0.2">
      <c r="A252" s="267">
        <v>251</v>
      </c>
      <c r="B252" s="266">
        <v>100</v>
      </c>
    </row>
    <row r="253" spans="1:2" x14ac:dyDescent="0.2">
      <c r="A253" s="267">
        <v>252</v>
      </c>
      <c r="B253" s="266">
        <v>100</v>
      </c>
    </row>
    <row r="254" spans="1:2" x14ac:dyDescent="0.2">
      <c r="A254" s="267">
        <v>253</v>
      </c>
      <c r="B254" s="268">
        <v>102</v>
      </c>
    </row>
    <row r="255" spans="1:2" x14ac:dyDescent="0.2">
      <c r="A255" s="267">
        <v>254</v>
      </c>
      <c r="B255" s="268">
        <v>102</v>
      </c>
    </row>
    <row r="256" spans="1:2" x14ac:dyDescent="0.2">
      <c r="A256" s="267">
        <v>255</v>
      </c>
      <c r="B256" s="268">
        <v>102</v>
      </c>
    </row>
    <row r="257" spans="1:2" x14ac:dyDescent="0.2">
      <c r="A257" s="267">
        <v>256</v>
      </c>
      <c r="B257" s="268">
        <v>102</v>
      </c>
    </row>
    <row r="258" spans="1:2" x14ac:dyDescent="0.2">
      <c r="A258" s="267">
        <v>257</v>
      </c>
      <c r="B258" s="268">
        <v>102</v>
      </c>
    </row>
    <row r="259" spans="1:2" x14ac:dyDescent="0.2">
      <c r="A259" s="267">
        <v>258</v>
      </c>
      <c r="B259" s="266">
        <v>104</v>
      </c>
    </row>
    <row r="260" spans="1:2" x14ac:dyDescent="0.2">
      <c r="A260" s="267">
        <v>259</v>
      </c>
      <c r="B260" s="266">
        <v>104</v>
      </c>
    </row>
    <row r="261" spans="1:2" x14ac:dyDescent="0.2">
      <c r="A261" s="267">
        <v>260</v>
      </c>
      <c r="B261" s="266">
        <v>104</v>
      </c>
    </row>
    <row r="262" spans="1:2" x14ac:dyDescent="0.2">
      <c r="A262" s="267">
        <v>261</v>
      </c>
      <c r="B262" s="266">
        <v>104</v>
      </c>
    </row>
    <row r="263" spans="1:2" x14ac:dyDescent="0.2">
      <c r="A263" s="267">
        <v>262</v>
      </c>
      <c r="B263" s="266">
        <v>104</v>
      </c>
    </row>
    <row r="264" spans="1:2" x14ac:dyDescent="0.2">
      <c r="A264" s="267">
        <v>263</v>
      </c>
      <c r="B264" s="268">
        <v>106</v>
      </c>
    </row>
    <row r="265" spans="1:2" x14ac:dyDescent="0.2">
      <c r="A265" s="267">
        <v>264</v>
      </c>
      <c r="B265" s="268">
        <v>106</v>
      </c>
    </row>
    <row r="266" spans="1:2" x14ac:dyDescent="0.2">
      <c r="A266" s="267">
        <v>265</v>
      </c>
      <c r="B266" s="268">
        <v>106</v>
      </c>
    </row>
    <row r="267" spans="1:2" x14ac:dyDescent="0.2">
      <c r="A267" s="267">
        <v>266</v>
      </c>
      <c r="B267" s="268">
        <v>106</v>
      </c>
    </row>
    <row r="268" spans="1:2" x14ac:dyDescent="0.2">
      <c r="A268" s="267">
        <v>267</v>
      </c>
      <c r="B268" s="268">
        <v>106</v>
      </c>
    </row>
    <row r="269" spans="1:2" x14ac:dyDescent="0.2">
      <c r="A269" s="267">
        <v>268</v>
      </c>
      <c r="B269" s="266">
        <v>108</v>
      </c>
    </row>
    <row r="270" spans="1:2" x14ac:dyDescent="0.2">
      <c r="A270" s="267">
        <v>269</v>
      </c>
      <c r="B270" s="266">
        <v>108</v>
      </c>
    </row>
    <row r="271" spans="1:2" x14ac:dyDescent="0.2">
      <c r="A271" s="267">
        <v>270</v>
      </c>
      <c r="B271" s="266">
        <v>108</v>
      </c>
    </row>
    <row r="272" spans="1:2" x14ac:dyDescent="0.2">
      <c r="A272" s="267">
        <v>271</v>
      </c>
      <c r="B272" s="266">
        <v>108</v>
      </c>
    </row>
    <row r="273" spans="1:2" x14ac:dyDescent="0.2">
      <c r="A273" s="267">
        <v>272</v>
      </c>
      <c r="B273" s="266">
        <v>108</v>
      </c>
    </row>
    <row r="274" spans="1:2" x14ac:dyDescent="0.2">
      <c r="A274" s="267">
        <v>273</v>
      </c>
      <c r="B274" s="268">
        <v>110</v>
      </c>
    </row>
    <row r="275" spans="1:2" x14ac:dyDescent="0.2">
      <c r="A275" s="267">
        <v>274</v>
      </c>
      <c r="B275" s="268">
        <v>110</v>
      </c>
    </row>
    <row r="276" spans="1:2" x14ac:dyDescent="0.2">
      <c r="A276" s="267">
        <v>275</v>
      </c>
      <c r="B276" s="268">
        <v>110</v>
      </c>
    </row>
    <row r="277" spans="1:2" x14ac:dyDescent="0.2">
      <c r="A277" s="267">
        <v>276</v>
      </c>
      <c r="B277" s="268">
        <v>110</v>
      </c>
    </row>
    <row r="278" spans="1:2" x14ac:dyDescent="0.2">
      <c r="A278" s="267">
        <v>277</v>
      </c>
      <c r="B278" s="268">
        <v>110</v>
      </c>
    </row>
    <row r="279" spans="1:2" x14ac:dyDescent="0.2">
      <c r="A279" s="267">
        <v>278</v>
      </c>
      <c r="B279" s="266">
        <v>112</v>
      </c>
    </row>
    <row r="280" spans="1:2" x14ac:dyDescent="0.2">
      <c r="A280" s="267">
        <v>279</v>
      </c>
      <c r="B280" s="266">
        <v>112</v>
      </c>
    </row>
    <row r="281" spans="1:2" x14ac:dyDescent="0.2">
      <c r="A281" s="267">
        <v>280</v>
      </c>
      <c r="B281" s="266">
        <v>112</v>
      </c>
    </row>
    <row r="282" spans="1:2" x14ac:dyDescent="0.2">
      <c r="A282" s="267">
        <v>281</v>
      </c>
      <c r="B282" s="266">
        <v>112</v>
      </c>
    </row>
    <row r="283" spans="1:2" x14ac:dyDescent="0.2">
      <c r="A283" s="267">
        <v>282</v>
      </c>
      <c r="B283" s="266">
        <v>112</v>
      </c>
    </row>
    <row r="284" spans="1:2" x14ac:dyDescent="0.2">
      <c r="A284" s="267">
        <v>283</v>
      </c>
      <c r="B284" s="268">
        <v>114</v>
      </c>
    </row>
    <row r="285" spans="1:2" x14ac:dyDescent="0.2">
      <c r="A285" s="267">
        <v>284</v>
      </c>
      <c r="B285" s="268">
        <v>114</v>
      </c>
    </row>
    <row r="286" spans="1:2" x14ac:dyDescent="0.2">
      <c r="A286" s="267">
        <v>285</v>
      </c>
      <c r="B286" s="268">
        <v>114</v>
      </c>
    </row>
    <row r="287" spans="1:2" x14ac:dyDescent="0.2">
      <c r="A287" s="267">
        <v>286</v>
      </c>
      <c r="B287" s="268">
        <v>114</v>
      </c>
    </row>
    <row r="288" spans="1:2" x14ac:dyDescent="0.2">
      <c r="A288" s="267">
        <v>287</v>
      </c>
      <c r="B288" s="268">
        <v>114</v>
      </c>
    </row>
    <row r="289" spans="1:2" x14ac:dyDescent="0.2">
      <c r="A289" s="267">
        <v>288</v>
      </c>
      <c r="B289" s="266">
        <v>116</v>
      </c>
    </row>
    <row r="290" spans="1:2" x14ac:dyDescent="0.2">
      <c r="A290" s="267">
        <v>289</v>
      </c>
      <c r="B290" s="266">
        <v>116</v>
      </c>
    </row>
    <row r="291" spans="1:2" x14ac:dyDescent="0.2">
      <c r="A291" s="267">
        <v>290</v>
      </c>
      <c r="B291" s="266">
        <v>116</v>
      </c>
    </row>
    <row r="292" spans="1:2" x14ac:dyDescent="0.2">
      <c r="A292" s="267">
        <v>291</v>
      </c>
      <c r="B292" s="266">
        <v>116</v>
      </c>
    </row>
    <row r="293" spans="1:2" x14ac:dyDescent="0.2">
      <c r="A293" s="267">
        <v>292</v>
      </c>
      <c r="B293" s="266">
        <v>116</v>
      </c>
    </row>
    <row r="294" spans="1:2" x14ac:dyDescent="0.2">
      <c r="A294" s="267">
        <v>293</v>
      </c>
      <c r="B294" s="268">
        <v>118</v>
      </c>
    </row>
    <row r="295" spans="1:2" x14ac:dyDescent="0.2">
      <c r="A295" s="267">
        <v>294</v>
      </c>
      <c r="B295" s="268">
        <v>118</v>
      </c>
    </row>
    <row r="296" spans="1:2" x14ac:dyDescent="0.2">
      <c r="A296" s="267">
        <v>295</v>
      </c>
      <c r="B296" s="268">
        <v>118</v>
      </c>
    </row>
    <row r="297" spans="1:2" x14ac:dyDescent="0.2">
      <c r="A297" s="267">
        <v>296</v>
      </c>
      <c r="B297" s="268">
        <v>118</v>
      </c>
    </row>
    <row r="298" spans="1:2" x14ac:dyDescent="0.2">
      <c r="A298" s="267">
        <v>297</v>
      </c>
      <c r="B298" s="268">
        <v>118</v>
      </c>
    </row>
    <row r="299" spans="1:2" x14ac:dyDescent="0.2">
      <c r="A299" s="267">
        <v>298</v>
      </c>
      <c r="B299" s="266">
        <v>120</v>
      </c>
    </row>
    <row r="300" spans="1:2" x14ac:dyDescent="0.2">
      <c r="A300" s="267">
        <v>299</v>
      </c>
      <c r="B300" s="266">
        <v>120</v>
      </c>
    </row>
    <row r="301" spans="1:2" x14ac:dyDescent="0.2">
      <c r="A301" s="267">
        <v>300</v>
      </c>
      <c r="B301" s="266">
        <v>120</v>
      </c>
    </row>
    <row r="302" spans="1:2" x14ac:dyDescent="0.2">
      <c r="A302" s="267">
        <v>301</v>
      </c>
      <c r="B302" s="266">
        <v>120</v>
      </c>
    </row>
    <row r="303" spans="1:2" x14ac:dyDescent="0.2">
      <c r="A303" s="267">
        <v>302</v>
      </c>
      <c r="B303" s="266">
        <v>120</v>
      </c>
    </row>
    <row r="304" spans="1:2" x14ac:dyDescent="0.2">
      <c r="A304" s="267">
        <v>303</v>
      </c>
      <c r="B304" s="268">
        <v>122</v>
      </c>
    </row>
    <row r="305" spans="1:2" x14ac:dyDescent="0.2">
      <c r="A305" s="267">
        <v>304</v>
      </c>
      <c r="B305" s="268">
        <v>122</v>
      </c>
    </row>
    <row r="306" spans="1:2" x14ac:dyDescent="0.2">
      <c r="A306" s="267">
        <v>305</v>
      </c>
      <c r="B306" s="268">
        <v>122</v>
      </c>
    </row>
    <row r="307" spans="1:2" x14ac:dyDescent="0.2">
      <c r="A307" s="267">
        <v>306</v>
      </c>
      <c r="B307" s="268">
        <v>122</v>
      </c>
    </row>
    <row r="308" spans="1:2" x14ac:dyDescent="0.2">
      <c r="A308" s="267">
        <v>307</v>
      </c>
      <c r="B308" s="268">
        <v>122</v>
      </c>
    </row>
    <row r="309" spans="1:2" x14ac:dyDescent="0.2">
      <c r="A309" s="267">
        <v>308</v>
      </c>
      <c r="B309" s="266">
        <v>124</v>
      </c>
    </row>
    <row r="310" spans="1:2" x14ac:dyDescent="0.2">
      <c r="A310" s="267">
        <v>309</v>
      </c>
      <c r="B310" s="266">
        <v>124</v>
      </c>
    </row>
    <row r="311" spans="1:2" x14ac:dyDescent="0.2">
      <c r="A311" s="267">
        <v>310</v>
      </c>
      <c r="B311" s="266">
        <v>124</v>
      </c>
    </row>
    <row r="312" spans="1:2" x14ac:dyDescent="0.2">
      <c r="A312" s="267">
        <v>311</v>
      </c>
      <c r="B312" s="266">
        <v>124</v>
      </c>
    </row>
    <row r="313" spans="1:2" x14ac:dyDescent="0.2">
      <c r="A313" s="267">
        <v>312</v>
      </c>
      <c r="B313" s="266">
        <v>124</v>
      </c>
    </row>
    <row r="314" spans="1:2" x14ac:dyDescent="0.2">
      <c r="A314" s="267">
        <v>313</v>
      </c>
      <c r="B314" s="268">
        <v>126</v>
      </c>
    </row>
    <row r="315" spans="1:2" x14ac:dyDescent="0.2">
      <c r="A315" s="267">
        <v>314</v>
      </c>
      <c r="B315" s="268">
        <v>126</v>
      </c>
    </row>
    <row r="316" spans="1:2" x14ac:dyDescent="0.2">
      <c r="A316" s="267">
        <v>315</v>
      </c>
      <c r="B316" s="268">
        <v>126</v>
      </c>
    </row>
    <row r="317" spans="1:2" x14ac:dyDescent="0.2">
      <c r="A317" s="267">
        <v>316</v>
      </c>
      <c r="B317" s="268">
        <v>126</v>
      </c>
    </row>
    <row r="318" spans="1:2" x14ac:dyDescent="0.2">
      <c r="A318" s="267">
        <v>317</v>
      </c>
      <c r="B318" s="268">
        <v>126</v>
      </c>
    </row>
    <row r="319" spans="1:2" x14ac:dyDescent="0.2">
      <c r="A319" s="267">
        <v>318</v>
      </c>
      <c r="B319" s="266">
        <v>128</v>
      </c>
    </row>
    <row r="320" spans="1:2" x14ac:dyDescent="0.2">
      <c r="A320" s="267">
        <v>319</v>
      </c>
      <c r="B320" s="266">
        <v>128</v>
      </c>
    </row>
    <row r="321" spans="1:2" x14ac:dyDescent="0.2">
      <c r="A321" s="267">
        <v>320</v>
      </c>
      <c r="B321" s="266">
        <v>128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1B39-3EBF-472E-92A5-F3C51AAFAAC2}">
  <dimension ref="A1:B321"/>
  <sheetViews>
    <sheetView topLeftCell="A13" workbookViewId="0">
      <selection activeCell="D312" sqref="D312"/>
    </sheetView>
  </sheetViews>
  <sheetFormatPr baseColWidth="10" defaultRowHeight="12.75" x14ac:dyDescent="0.2"/>
  <sheetData>
    <row r="1" spans="1:2" x14ac:dyDescent="0.2">
      <c r="A1" s="269" t="s">
        <v>373</v>
      </c>
      <c r="B1" s="270" t="s">
        <v>374</v>
      </c>
    </row>
    <row r="2" spans="1:2" x14ac:dyDescent="0.2">
      <c r="A2" s="271">
        <v>1</v>
      </c>
      <c r="B2" s="272">
        <v>8</v>
      </c>
    </row>
    <row r="3" spans="1:2" x14ac:dyDescent="0.2">
      <c r="A3" s="271">
        <v>2</v>
      </c>
      <c r="B3" s="272">
        <v>8</v>
      </c>
    </row>
    <row r="4" spans="1:2" x14ac:dyDescent="0.2">
      <c r="A4" s="271">
        <v>3</v>
      </c>
      <c r="B4" s="272">
        <v>8</v>
      </c>
    </row>
    <row r="5" spans="1:2" x14ac:dyDescent="0.2">
      <c r="A5" s="271">
        <v>4</v>
      </c>
      <c r="B5" s="272">
        <v>8</v>
      </c>
    </row>
    <row r="6" spans="1:2" x14ac:dyDescent="0.2">
      <c r="A6" s="271">
        <v>5</v>
      </c>
      <c r="B6" s="272">
        <v>8</v>
      </c>
    </row>
    <row r="7" spans="1:2" x14ac:dyDescent="0.2">
      <c r="A7" s="271">
        <v>6</v>
      </c>
      <c r="B7" s="272">
        <v>8</v>
      </c>
    </row>
    <row r="8" spans="1:2" x14ac:dyDescent="0.2">
      <c r="A8" s="271">
        <v>7</v>
      </c>
      <c r="B8" s="272">
        <v>8</v>
      </c>
    </row>
    <row r="9" spans="1:2" x14ac:dyDescent="0.2">
      <c r="A9" s="271">
        <v>8</v>
      </c>
      <c r="B9" s="272">
        <v>8</v>
      </c>
    </row>
    <row r="10" spans="1:2" x14ac:dyDescent="0.2">
      <c r="A10" s="271">
        <v>9</v>
      </c>
      <c r="B10" s="272">
        <v>8</v>
      </c>
    </row>
    <row r="11" spans="1:2" x14ac:dyDescent="0.2">
      <c r="A11" s="271">
        <v>10</v>
      </c>
      <c r="B11" s="272">
        <v>8</v>
      </c>
    </row>
    <row r="12" spans="1:2" x14ac:dyDescent="0.2">
      <c r="A12" s="271">
        <v>11</v>
      </c>
      <c r="B12" s="272">
        <v>8</v>
      </c>
    </row>
    <row r="13" spans="1:2" x14ac:dyDescent="0.2">
      <c r="A13" s="271">
        <v>12</v>
      </c>
      <c r="B13" s="272">
        <v>8</v>
      </c>
    </row>
    <row r="14" spans="1:2" x14ac:dyDescent="0.2">
      <c r="A14" s="271">
        <v>13</v>
      </c>
      <c r="B14" s="272">
        <v>8</v>
      </c>
    </row>
    <row r="15" spans="1:2" x14ac:dyDescent="0.2">
      <c r="A15" s="271">
        <v>14</v>
      </c>
      <c r="B15" s="272">
        <v>8</v>
      </c>
    </row>
    <row r="16" spans="1:2" x14ac:dyDescent="0.2">
      <c r="A16" s="271">
        <v>15</v>
      </c>
      <c r="B16" s="272">
        <v>8</v>
      </c>
    </row>
    <row r="17" spans="1:2" x14ac:dyDescent="0.2">
      <c r="A17" s="271">
        <v>16</v>
      </c>
      <c r="B17" s="272">
        <v>8</v>
      </c>
    </row>
    <row r="18" spans="1:2" x14ac:dyDescent="0.2">
      <c r="A18" s="271">
        <v>17</v>
      </c>
      <c r="B18" s="272">
        <v>8</v>
      </c>
    </row>
    <row r="19" spans="1:2" x14ac:dyDescent="0.2">
      <c r="A19" s="271">
        <v>18</v>
      </c>
      <c r="B19" s="272">
        <v>8</v>
      </c>
    </row>
    <row r="20" spans="1:2" x14ac:dyDescent="0.2">
      <c r="A20" s="271">
        <v>19</v>
      </c>
      <c r="B20" s="272">
        <v>8</v>
      </c>
    </row>
    <row r="21" spans="1:2" x14ac:dyDescent="0.2">
      <c r="A21" s="271">
        <v>20</v>
      </c>
      <c r="B21" s="272">
        <v>8</v>
      </c>
    </row>
    <row r="22" spans="1:2" x14ac:dyDescent="0.2">
      <c r="A22" s="271">
        <v>21</v>
      </c>
      <c r="B22" s="272">
        <v>8</v>
      </c>
    </row>
    <row r="23" spans="1:2" x14ac:dyDescent="0.2">
      <c r="A23" s="271">
        <v>22</v>
      </c>
      <c r="B23" s="272">
        <v>8</v>
      </c>
    </row>
    <row r="24" spans="1:2" x14ac:dyDescent="0.2">
      <c r="A24" s="271">
        <v>23</v>
      </c>
      <c r="B24" s="272">
        <v>8</v>
      </c>
    </row>
    <row r="25" spans="1:2" x14ac:dyDescent="0.2">
      <c r="A25" s="271">
        <v>24</v>
      </c>
      <c r="B25" s="272">
        <v>8</v>
      </c>
    </row>
    <row r="26" spans="1:2" x14ac:dyDescent="0.2">
      <c r="A26" s="271">
        <v>25</v>
      </c>
      <c r="B26" s="272">
        <v>8</v>
      </c>
    </row>
    <row r="27" spans="1:2" x14ac:dyDescent="0.2">
      <c r="A27" s="271">
        <v>26</v>
      </c>
      <c r="B27" s="272">
        <v>8</v>
      </c>
    </row>
    <row r="28" spans="1:2" x14ac:dyDescent="0.2">
      <c r="A28" s="271">
        <v>27</v>
      </c>
      <c r="B28" s="272">
        <v>8</v>
      </c>
    </row>
    <row r="29" spans="1:2" x14ac:dyDescent="0.2">
      <c r="A29" s="271">
        <v>28</v>
      </c>
      <c r="B29" s="272">
        <v>8</v>
      </c>
    </row>
    <row r="30" spans="1:2" x14ac:dyDescent="0.2">
      <c r="A30" s="267">
        <v>29</v>
      </c>
      <c r="B30" s="273">
        <v>10</v>
      </c>
    </row>
    <row r="31" spans="1:2" x14ac:dyDescent="0.2">
      <c r="A31" s="267">
        <v>30</v>
      </c>
      <c r="B31" s="273">
        <v>10</v>
      </c>
    </row>
    <row r="32" spans="1:2" x14ac:dyDescent="0.2">
      <c r="A32" s="267">
        <v>31</v>
      </c>
      <c r="B32" s="273">
        <v>10</v>
      </c>
    </row>
    <row r="33" spans="1:2" x14ac:dyDescent="0.2">
      <c r="A33" s="267">
        <v>32</v>
      </c>
      <c r="B33" s="273">
        <v>10</v>
      </c>
    </row>
    <row r="34" spans="1:2" x14ac:dyDescent="0.2">
      <c r="A34" s="267">
        <v>33</v>
      </c>
      <c r="B34" s="273">
        <v>10</v>
      </c>
    </row>
    <row r="35" spans="1:2" x14ac:dyDescent="0.2">
      <c r="A35" s="267">
        <v>34</v>
      </c>
      <c r="B35" s="273">
        <v>10</v>
      </c>
    </row>
    <row r="36" spans="1:2" x14ac:dyDescent="0.2">
      <c r="A36" s="267">
        <v>35</v>
      </c>
      <c r="B36" s="273">
        <v>10</v>
      </c>
    </row>
    <row r="37" spans="1:2" x14ac:dyDescent="0.2">
      <c r="A37" s="267">
        <v>36</v>
      </c>
      <c r="B37" s="273">
        <v>10</v>
      </c>
    </row>
    <row r="38" spans="1:2" x14ac:dyDescent="0.2">
      <c r="A38" s="267">
        <v>37</v>
      </c>
      <c r="B38" s="273">
        <v>10</v>
      </c>
    </row>
    <row r="39" spans="1:2" x14ac:dyDescent="0.2">
      <c r="A39" s="267">
        <v>38</v>
      </c>
      <c r="B39" s="273">
        <v>10</v>
      </c>
    </row>
    <row r="40" spans="1:2" x14ac:dyDescent="0.2">
      <c r="A40" s="267">
        <v>39</v>
      </c>
      <c r="B40" s="273">
        <v>10</v>
      </c>
    </row>
    <row r="41" spans="1:2" x14ac:dyDescent="0.2">
      <c r="A41" s="271">
        <v>40</v>
      </c>
      <c r="B41" s="272">
        <v>12</v>
      </c>
    </row>
    <row r="42" spans="1:2" x14ac:dyDescent="0.2">
      <c r="A42" s="271">
        <v>41</v>
      </c>
      <c r="B42" s="272">
        <v>12</v>
      </c>
    </row>
    <row r="43" spans="1:2" x14ac:dyDescent="0.2">
      <c r="A43" s="271">
        <v>42</v>
      </c>
      <c r="B43" s="272">
        <v>12</v>
      </c>
    </row>
    <row r="44" spans="1:2" x14ac:dyDescent="0.2">
      <c r="A44" s="271">
        <v>43</v>
      </c>
      <c r="B44" s="272">
        <v>12</v>
      </c>
    </row>
    <row r="45" spans="1:2" x14ac:dyDescent="0.2">
      <c r="A45" s="271">
        <v>44</v>
      </c>
      <c r="B45" s="272">
        <v>12</v>
      </c>
    </row>
    <row r="46" spans="1:2" x14ac:dyDescent="0.2">
      <c r="A46" s="271">
        <v>45</v>
      </c>
      <c r="B46" s="272">
        <v>12</v>
      </c>
    </row>
    <row r="47" spans="1:2" x14ac:dyDescent="0.2">
      <c r="A47" s="271">
        <v>46</v>
      </c>
      <c r="B47" s="272">
        <v>12</v>
      </c>
    </row>
    <row r="48" spans="1:2" x14ac:dyDescent="0.2">
      <c r="A48" s="271">
        <v>47</v>
      </c>
      <c r="B48" s="272">
        <v>12</v>
      </c>
    </row>
    <row r="49" spans="1:2" x14ac:dyDescent="0.2">
      <c r="A49" s="271">
        <v>48</v>
      </c>
      <c r="B49" s="272">
        <v>14</v>
      </c>
    </row>
    <row r="50" spans="1:2" x14ac:dyDescent="0.2">
      <c r="A50" s="271">
        <v>49</v>
      </c>
      <c r="B50" s="272">
        <v>14</v>
      </c>
    </row>
    <row r="51" spans="1:2" x14ac:dyDescent="0.2">
      <c r="A51" s="271">
        <v>50</v>
      </c>
      <c r="B51" s="272">
        <v>14</v>
      </c>
    </row>
    <row r="52" spans="1:2" x14ac:dyDescent="0.2">
      <c r="A52" s="271">
        <v>51</v>
      </c>
      <c r="B52" s="272">
        <v>14</v>
      </c>
    </row>
    <row r="53" spans="1:2" x14ac:dyDescent="0.2">
      <c r="A53" s="271">
        <v>52</v>
      </c>
      <c r="B53" s="272">
        <v>14</v>
      </c>
    </row>
    <row r="54" spans="1:2" x14ac:dyDescent="0.2">
      <c r="A54" s="271">
        <v>53</v>
      </c>
      <c r="B54" s="272">
        <v>14</v>
      </c>
    </row>
    <row r="55" spans="1:2" x14ac:dyDescent="0.2">
      <c r="A55" s="271">
        <v>54</v>
      </c>
      <c r="B55" s="272">
        <v>14</v>
      </c>
    </row>
    <row r="56" spans="1:2" x14ac:dyDescent="0.2">
      <c r="A56" s="267">
        <v>55</v>
      </c>
      <c r="B56" s="273">
        <v>16</v>
      </c>
    </row>
    <row r="57" spans="1:2" x14ac:dyDescent="0.2">
      <c r="A57" s="267">
        <v>56</v>
      </c>
      <c r="B57" s="273">
        <v>16</v>
      </c>
    </row>
    <row r="58" spans="1:2" x14ac:dyDescent="0.2">
      <c r="A58" s="267">
        <v>57</v>
      </c>
      <c r="B58" s="273">
        <v>16</v>
      </c>
    </row>
    <row r="59" spans="1:2" x14ac:dyDescent="0.2">
      <c r="A59" s="267">
        <v>58</v>
      </c>
      <c r="B59" s="273">
        <v>16</v>
      </c>
    </row>
    <row r="60" spans="1:2" x14ac:dyDescent="0.2">
      <c r="A60" s="267">
        <v>59</v>
      </c>
      <c r="B60" s="273">
        <v>16</v>
      </c>
    </row>
    <row r="61" spans="1:2" x14ac:dyDescent="0.2">
      <c r="A61" s="267">
        <v>60</v>
      </c>
      <c r="B61" s="273">
        <v>16</v>
      </c>
    </row>
    <row r="62" spans="1:2" x14ac:dyDescent="0.2">
      <c r="A62" s="267">
        <v>61</v>
      </c>
      <c r="B62" s="273">
        <v>16</v>
      </c>
    </row>
    <row r="63" spans="1:2" x14ac:dyDescent="0.2">
      <c r="A63" s="267">
        <v>62</v>
      </c>
      <c r="B63" s="273">
        <v>16</v>
      </c>
    </row>
    <row r="64" spans="1:2" x14ac:dyDescent="0.2">
      <c r="A64" s="271">
        <v>63</v>
      </c>
      <c r="B64" s="272">
        <v>18</v>
      </c>
    </row>
    <row r="65" spans="1:2" x14ac:dyDescent="0.2">
      <c r="A65" s="271">
        <v>64</v>
      </c>
      <c r="B65" s="272">
        <v>18</v>
      </c>
    </row>
    <row r="66" spans="1:2" x14ac:dyDescent="0.2">
      <c r="A66" s="271">
        <v>65</v>
      </c>
      <c r="B66" s="272">
        <v>18</v>
      </c>
    </row>
    <row r="67" spans="1:2" x14ac:dyDescent="0.2">
      <c r="A67" s="271">
        <v>66</v>
      </c>
      <c r="B67" s="272">
        <v>18</v>
      </c>
    </row>
    <row r="68" spans="1:2" x14ac:dyDescent="0.2">
      <c r="A68" s="271">
        <v>67</v>
      </c>
      <c r="B68" s="272">
        <v>18</v>
      </c>
    </row>
    <row r="69" spans="1:2" x14ac:dyDescent="0.2">
      <c r="A69" s="271">
        <v>68</v>
      </c>
      <c r="B69" s="272">
        <v>18</v>
      </c>
    </row>
    <row r="70" spans="1:2" x14ac:dyDescent="0.2">
      <c r="A70" s="271">
        <v>69</v>
      </c>
      <c r="B70" s="272">
        <v>18</v>
      </c>
    </row>
    <row r="71" spans="1:2" x14ac:dyDescent="0.2">
      <c r="A71" s="267">
        <v>70</v>
      </c>
      <c r="B71" s="273">
        <v>20</v>
      </c>
    </row>
    <row r="72" spans="1:2" x14ac:dyDescent="0.2">
      <c r="A72" s="267">
        <v>71</v>
      </c>
      <c r="B72" s="273">
        <v>20</v>
      </c>
    </row>
    <row r="73" spans="1:2" x14ac:dyDescent="0.2">
      <c r="A73" s="267">
        <v>72</v>
      </c>
      <c r="B73" s="273">
        <v>20</v>
      </c>
    </row>
    <row r="74" spans="1:2" x14ac:dyDescent="0.2">
      <c r="A74" s="267">
        <v>73</v>
      </c>
      <c r="B74" s="273">
        <v>20</v>
      </c>
    </row>
    <row r="75" spans="1:2" x14ac:dyDescent="0.2">
      <c r="A75" s="267">
        <v>74</v>
      </c>
      <c r="B75" s="273">
        <v>20</v>
      </c>
    </row>
    <row r="76" spans="1:2" x14ac:dyDescent="0.2">
      <c r="A76" s="267">
        <v>75</v>
      </c>
      <c r="B76" s="273">
        <v>20</v>
      </c>
    </row>
    <row r="77" spans="1:2" x14ac:dyDescent="0.2">
      <c r="A77" s="267">
        <v>76</v>
      </c>
      <c r="B77" s="273">
        <v>20</v>
      </c>
    </row>
    <row r="78" spans="1:2" x14ac:dyDescent="0.2">
      <c r="A78" s="267">
        <v>77</v>
      </c>
      <c r="B78" s="273">
        <v>20</v>
      </c>
    </row>
    <row r="79" spans="1:2" x14ac:dyDescent="0.2">
      <c r="A79" s="271">
        <v>78</v>
      </c>
      <c r="B79" s="272">
        <v>22</v>
      </c>
    </row>
    <row r="80" spans="1:2" x14ac:dyDescent="0.2">
      <c r="A80" s="271">
        <v>79</v>
      </c>
      <c r="B80" s="272">
        <v>22</v>
      </c>
    </row>
    <row r="81" spans="1:2" x14ac:dyDescent="0.2">
      <c r="A81" s="271">
        <v>80</v>
      </c>
      <c r="B81" s="272">
        <v>22</v>
      </c>
    </row>
    <row r="82" spans="1:2" x14ac:dyDescent="0.2">
      <c r="A82" s="271">
        <v>81</v>
      </c>
      <c r="B82" s="272">
        <v>22</v>
      </c>
    </row>
    <row r="83" spans="1:2" x14ac:dyDescent="0.2">
      <c r="A83" s="271">
        <v>82</v>
      </c>
      <c r="B83" s="272">
        <v>22</v>
      </c>
    </row>
    <row r="84" spans="1:2" x14ac:dyDescent="0.2">
      <c r="A84" s="271">
        <v>83</v>
      </c>
      <c r="B84" s="272">
        <v>22</v>
      </c>
    </row>
    <row r="85" spans="1:2" x14ac:dyDescent="0.2">
      <c r="A85" s="271">
        <v>84</v>
      </c>
      <c r="B85" s="272">
        <v>22</v>
      </c>
    </row>
    <row r="86" spans="1:2" x14ac:dyDescent="0.2">
      <c r="A86" s="267">
        <v>85</v>
      </c>
      <c r="B86" s="273">
        <v>24</v>
      </c>
    </row>
    <row r="87" spans="1:2" x14ac:dyDescent="0.2">
      <c r="A87" s="267">
        <v>86</v>
      </c>
      <c r="B87" s="273">
        <v>24</v>
      </c>
    </row>
    <row r="88" spans="1:2" x14ac:dyDescent="0.2">
      <c r="A88" s="267">
        <v>87</v>
      </c>
      <c r="B88" s="273">
        <v>24</v>
      </c>
    </row>
    <row r="89" spans="1:2" x14ac:dyDescent="0.2">
      <c r="A89" s="267">
        <v>88</v>
      </c>
      <c r="B89" s="273">
        <v>24</v>
      </c>
    </row>
    <row r="90" spans="1:2" x14ac:dyDescent="0.2">
      <c r="A90" s="267">
        <v>89</v>
      </c>
      <c r="B90" s="273">
        <v>24</v>
      </c>
    </row>
    <row r="91" spans="1:2" x14ac:dyDescent="0.2">
      <c r="A91" s="267">
        <v>90</v>
      </c>
      <c r="B91" s="273">
        <v>24</v>
      </c>
    </row>
    <row r="92" spans="1:2" x14ac:dyDescent="0.2">
      <c r="A92" s="267">
        <v>91</v>
      </c>
      <c r="B92" s="273">
        <v>24</v>
      </c>
    </row>
    <row r="93" spans="1:2" x14ac:dyDescent="0.2">
      <c r="A93" s="267">
        <v>92</v>
      </c>
      <c r="B93" s="273">
        <v>24</v>
      </c>
    </row>
    <row r="94" spans="1:2" x14ac:dyDescent="0.2">
      <c r="A94" s="271">
        <v>93</v>
      </c>
      <c r="B94" s="272">
        <v>26</v>
      </c>
    </row>
    <row r="95" spans="1:2" x14ac:dyDescent="0.2">
      <c r="A95" s="271">
        <v>94</v>
      </c>
      <c r="B95" s="272">
        <v>26</v>
      </c>
    </row>
    <row r="96" spans="1:2" x14ac:dyDescent="0.2">
      <c r="A96" s="271">
        <v>95</v>
      </c>
      <c r="B96" s="272">
        <v>26</v>
      </c>
    </row>
    <row r="97" spans="1:2" x14ac:dyDescent="0.2">
      <c r="A97" s="271">
        <v>96</v>
      </c>
      <c r="B97" s="272">
        <v>26</v>
      </c>
    </row>
    <row r="98" spans="1:2" x14ac:dyDescent="0.2">
      <c r="A98" s="271">
        <v>97</v>
      </c>
      <c r="B98" s="272">
        <v>26</v>
      </c>
    </row>
    <row r="99" spans="1:2" x14ac:dyDescent="0.2">
      <c r="A99" s="271">
        <v>98</v>
      </c>
      <c r="B99" s="272">
        <v>26</v>
      </c>
    </row>
    <row r="100" spans="1:2" x14ac:dyDescent="0.2">
      <c r="A100" s="271">
        <v>99</v>
      </c>
      <c r="B100" s="272">
        <v>26</v>
      </c>
    </row>
    <row r="101" spans="1:2" x14ac:dyDescent="0.2">
      <c r="A101" s="267">
        <v>100</v>
      </c>
      <c r="B101" s="273">
        <v>28</v>
      </c>
    </row>
    <row r="102" spans="1:2" x14ac:dyDescent="0.2">
      <c r="A102" s="267">
        <v>101</v>
      </c>
      <c r="B102" s="273">
        <v>28</v>
      </c>
    </row>
    <row r="103" spans="1:2" x14ac:dyDescent="0.2">
      <c r="A103" s="267">
        <v>102</v>
      </c>
      <c r="B103" s="273">
        <v>28</v>
      </c>
    </row>
    <row r="104" spans="1:2" x14ac:dyDescent="0.2">
      <c r="A104" s="267">
        <v>103</v>
      </c>
      <c r="B104" s="273">
        <v>28</v>
      </c>
    </row>
    <row r="105" spans="1:2" x14ac:dyDescent="0.2">
      <c r="A105" s="267">
        <v>104</v>
      </c>
      <c r="B105" s="273">
        <v>28</v>
      </c>
    </row>
    <row r="106" spans="1:2" x14ac:dyDescent="0.2">
      <c r="A106" s="267">
        <v>105</v>
      </c>
      <c r="B106" s="273">
        <v>28</v>
      </c>
    </row>
    <row r="107" spans="1:2" x14ac:dyDescent="0.2">
      <c r="A107" s="267">
        <v>106</v>
      </c>
      <c r="B107" s="273">
        <v>28</v>
      </c>
    </row>
    <row r="108" spans="1:2" x14ac:dyDescent="0.2">
      <c r="A108" s="267">
        <v>107</v>
      </c>
      <c r="B108" s="273">
        <v>28</v>
      </c>
    </row>
    <row r="109" spans="1:2" x14ac:dyDescent="0.2">
      <c r="A109" s="271">
        <v>108</v>
      </c>
      <c r="B109" s="272">
        <v>30</v>
      </c>
    </row>
    <row r="110" spans="1:2" x14ac:dyDescent="0.2">
      <c r="A110" s="271">
        <v>109</v>
      </c>
      <c r="B110" s="272">
        <v>30</v>
      </c>
    </row>
    <row r="111" spans="1:2" x14ac:dyDescent="0.2">
      <c r="A111" s="271">
        <v>110</v>
      </c>
      <c r="B111" s="272">
        <v>30</v>
      </c>
    </row>
    <row r="112" spans="1:2" x14ac:dyDescent="0.2">
      <c r="A112" s="271">
        <v>111</v>
      </c>
      <c r="B112" s="272">
        <v>30</v>
      </c>
    </row>
    <row r="113" spans="1:2" x14ac:dyDescent="0.2">
      <c r="A113" s="271">
        <v>112</v>
      </c>
      <c r="B113" s="272">
        <v>30</v>
      </c>
    </row>
    <row r="114" spans="1:2" x14ac:dyDescent="0.2">
      <c r="A114" s="271">
        <v>113</v>
      </c>
      <c r="B114" s="272">
        <v>30</v>
      </c>
    </row>
    <row r="115" spans="1:2" x14ac:dyDescent="0.2">
      <c r="A115" s="271">
        <v>114</v>
      </c>
      <c r="B115" s="272">
        <v>30</v>
      </c>
    </row>
    <row r="116" spans="1:2" x14ac:dyDescent="0.2">
      <c r="A116" s="267">
        <v>115</v>
      </c>
      <c r="B116" s="273">
        <v>32</v>
      </c>
    </row>
    <row r="117" spans="1:2" x14ac:dyDescent="0.2">
      <c r="A117" s="267">
        <v>116</v>
      </c>
      <c r="B117" s="273">
        <v>32</v>
      </c>
    </row>
    <row r="118" spans="1:2" x14ac:dyDescent="0.2">
      <c r="A118" s="267">
        <v>117</v>
      </c>
      <c r="B118" s="273">
        <v>32</v>
      </c>
    </row>
    <row r="119" spans="1:2" x14ac:dyDescent="0.2">
      <c r="A119" s="267">
        <v>118</v>
      </c>
      <c r="B119" s="273">
        <v>32</v>
      </c>
    </row>
    <row r="120" spans="1:2" x14ac:dyDescent="0.2">
      <c r="A120" s="267">
        <v>119</v>
      </c>
      <c r="B120" s="273">
        <v>32</v>
      </c>
    </row>
    <row r="121" spans="1:2" x14ac:dyDescent="0.2">
      <c r="A121" s="267">
        <v>120</v>
      </c>
      <c r="B121" s="273">
        <v>32</v>
      </c>
    </row>
    <row r="122" spans="1:2" x14ac:dyDescent="0.2">
      <c r="A122" s="267">
        <v>121</v>
      </c>
      <c r="B122" s="273">
        <v>32</v>
      </c>
    </row>
    <row r="123" spans="1:2" x14ac:dyDescent="0.2">
      <c r="A123" s="267">
        <v>122</v>
      </c>
      <c r="B123" s="273">
        <v>32</v>
      </c>
    </row>
    <row r="124" spans="1:2" x14ac:dyDescent="0.2">
      <c r="A124" s="271">
        <v>123</v>
      </c>
      <c r="B124" s="272">
        <v>34</v>
      </c>
    </row>
    <row r="125" spans="1:2" x14ac:dyDescent="0.2">
      <c r="A125" s="271">
        <v>124</v>
      </c>
      <c r="B125" s="272">
        <v>34</v>
      </c>
    </row>
    <row r="126" spans="1:2" x14ac:dyDescent="0.2">
      <c r="A126" s="271">
        <v>125</v>
      </c>
      <c r="B126" s="272">
        <v>34</v>
      </c>
    </row>
    <row r="127" spans="1:2" x14ac:dyDescent="0.2">
      <c r="A127" s="271">
        <v>126</v>
      </c>
      <c r="B127" s="272">
        <v>34</v>
      </c>
    </row>
    <row r="128" spans="1:2" x14ac:dyDescent="0.2">
      <c r="A128" s="271">
        <v>127</v>
      </c>
      <c r="B128" s="272">
        <v>34</v>
      </c>
    </row>
    <row r="129" spans="1:2" x14ac:dyDescent="0.2">
      <c r="A129" s="271">
        <v>128</v>
      </c>
      <c r="B129" s="272">
        <v>34</v>
      </c>
    </row>
    <row r="130" spans="1:2" x14ac:dyDescent="0.2">
      <c r="A130" s="271">
        <v>129</v>
      </c>
      <c r="B130" s="272">
        <v>34</v>
      </c>
    </row>
    <row r="131" spans="1:2" x14ac:dyDescent="0.2">
      <c r="A131" s="267">
        <v>130</v>
      </c>
      <c r="B131" s="273">
        <v>36</v>
      </c>
    </row>
    <row r="132" spans="1:2" x14ac:dyDescent="0.2">
      <c r="A132" s="267">
        <v>131</v>
      </c>
      <c r="B132" s="273">
        <v>36</v>
      </c>
    </row>
    <row r="133" spans="1:2" x14ac:dyDescent="0.2">
      <c r="A133" s="267">
        <v>132</v>
      </c>
      <c r="B133" s="273">
        <v>36</v>
      </c>
    </row>
    <row r="134" spans="1:2" x14ac:dyDescent="0.2">
      <c r="A134" s="267">
        <v>133</v>
      </c>
      <c r="B134" s="273">
        <v>36</v>
      </c>
    </row>
    <row r="135" spans="1:2" x14ac:dyDescent="0.2">
      <c r="A135" s="267">
        <v>134</v>
      </c>
      <c r="B135" s="273">
        <v>36</v>
      </c>
    </row>
    <row r="136" spans="1:2" x14ac:dyDescent="0.2">
      <c r="A136" s="267">
        <v>135</v>
      </c>
      <c r="B136" s="273">
        <v>36</v>
      </c>
    </row>
    <row r="137" spans="1:2" x14ac:dyDescent="0.2">
      <c r="A137" s="267">
        <v>136</v>
      </c>
      <c r="B137" s="273">
        <v>36</v>
      </c>
    </row>
    <row r="138" spans="1:2" x14ac:dyDescent="0.2">
      <c r="A138" s="267">
        <v>137</v>
      </c>
      <c r="B138" s="273">
        <v>36</v>
      </c>
    </row>
    <row r="139" spans="1:2" x14ac:dyDescent="0.2">
      <c r="A139" s="271">
        <v>138</v>
      </c>
      <c r="B139" s="272">
        <v>38</v>
      </c>
    </row>
    <row r="140" spans="1:2" x14ac:dyDescent="0.2">
      <c r="A140" s="271">
        <v>139</v>
      </c>
      <c r="B140" s="272">
        <v>38</v>
      </c>
    </row>
    <row r="141" spans="1:2" x14ac:dyDescent="0.2">
      <c r="A141" s="271">
        <v>140</v>
      </c>
      <c r="B141" s="272">
        <v>38</v>
      </c>
    </row>
    <row r="142" spans="1:2" x14ac:dyDescent="0.2">
      <c r="A142" s="271">
        <v>141</v>
      </c>
      <c r="B142" s="272">
        <v>38</v>
      </c>
    </row>
    <row r="143" spans="1:2" x14ac:dyDescent="0.2">
      <c r="A143" s="271">
        <v>142</v>
      </c>
      <c r="B143" s="272">
        <v>38</v>
      </c>
    </row>
    <row r="144" spans="1:2" x14ac:dyDescent="0.2">
      <c r="A144" s="271">
        <v>143</v>
      </c>
      <c r="B144" s="272">
        <v>38</v>
      </c>
    </row>
    <row r="145" spans="1:2" x14ac:dyDescent="0.2">
      <c r="A145" s="271">
        <v>144</v>
      </c>
      <c r="B145" s="272">
        <v>38</v>
      </c>
    </row>
    <row r="146" spans="1:2" x14ac:dyDescent="0.2">
      <c r="A146" s="267">
        <v>145</v>
      </c>
      <c r="B146" s="273">
        <v>40</v>
      </c>
    </row>
    <row r="147" spans="1:2" x14ac:dyDescent="0.2">
      <c r="A147" s="267">
        <v>146</v>
      </c>
      <c r="B147" s="273">
        <v>40</v>
      </c>
    </row>
    <row r="148" spans="1:2" x14ac:dyDescent="0.2">
      <c r="A148" s="267">
        <v>147</v>
      </c>
      <c r="B148" s="273">
        <v>40</v>
      </c>
    </row>
    <row r="149" spans="1:2" x14ac:dyDescent="0.2">
      <c r="A149" s="267">
        <v>148</v>
      </c>
      <c r="B149" s="273">
        <v>40</v>
      </c>
    </row>
    <row r="150" spans="1:2" x14ac:dyDescent="0.2">
      <c r="A150" s="267">
        <v>149</v>
      </c>
      <c r="B150" s="273">
        <v>40</v>
      </c>
    </row>
    <row r="151" spans="1:2" x14ac:dyDescent="0.2">
      <c r="A151" s="267">
        <v>150</v>
      </c>
      <c r="B151" s="273">
        <v>40</v>
      </c>
    </row>
    <row r="152" spans="1:2" x14ac:dyDescent="0.2">
      <c r="A152" s="267">
        <v>151</v>
      </c>
      <c r="B152" s="273">
        <v>40</v>
      </c>
    </row>
    <row r="153" spans="1:2" x14ac:dyDescent="0.2">
      <c r="A153" s="267">
        <v>152</v>
      </c>
      <c r="B153" s="273">
        <v>40</v>
      </c>
    </row>
    <row r="154" spans="1:2" x14ac:dyDescent="0.2">
      <c r="A154" s="271">
        <v>153</v>
      </c>
      <c r="B154" s="272">
        <v>42</v>
      </c>
    </row>
    <row r="155" spans="1:2" x14ac:dyDescent="0.2">
      <c r="A155" s="271">
        <v>154</v>
      </c>
      <c r="B155" s="272">
        <v>42</v>
      </c>
    </row>
    <row r="156" spans="1:2" x14ac:dyDescent="0.2">
      <c r="A156" s="271">
        <v>155</v>
      </c>
      <c r="B156" s="272">
        <v>42</v>
      </c>
    </row>
    <row r="157" spans="1:2" x14ac:dyDescent="0.2">
      <c r="A157" s="271">
        <v>156</v>
      </c>
      <c r="B157" s="272">
        <v>42</v>
      </c>
    </row>
    <row r="158" spans="1:2" x14ac:dyDescent="0.2">
      <c r="A158" s="271">
        <v>157</v>
      </c>
      <c r="B158" s="272">
        <v>42</v>
      </c>
    </row>
    <row r="159" spans="1:2" x14ac:dyDescent="0.2">
      <c r="A159" s="271">
        <v>158</v>
      </c>
      <c r="B159" s="272">
        <v>42</v>
      </c>
    </row>
    <row r="160" spans="1:2" x14ac:dyDescent="0.2">
      <c r="A160" s="271">
        <v>159</v>
      </c>
      <c r="B160" s="272">
        <v>42</v>
      </c>
    </row>
    <row r="161" spans="1:2" x14ac:dyDescent="0.2">
      <c r="A161" s="267">
        <v>160</v>
      </c>
      <c r="B161" s="273">
        <v>44</v>
      </c>
    </row>
    <row r="162" spans="1:2" x14ac:dyDescent="0.2">
      <c r="A162" s="267">
        <v>161</v>
      </c>
      <c r="B162" s="273">
        <v>44</v>
      </c>
    </row>
    <row r="163" spans="1:2" x14ac:dyDescent="0.2">
      <c r="A163" s="267">
        <v>162</v>
      </c>
      <c r="B163" s="273">
        <v>44</v>
      </c>
    </row>
    <row r="164" spans="1:2" x14ac:dyDescent="0.2">
      <c r="A164" s="267">
        <v>163</v>
      </c>
      <c r="B164" s="273">
        <v>44</v>
      </c>
    </row>
    <row r="165" spans="1:2" x14ac:dyDescent="0.2">
      <c r="A165" s="267">
        <v>164</v>
      </c>
      <c r="B165" s="273">
        <v>44</v>
      </c>
    </row>
    <row r="166" spans="1:2" x14ac:dyDescent="0.2">
      <c r="A166" s="267">
        <v>165</v>
      </c>
      <c r="B166" s="273">
        <v>44</v>
      </c>
    </row>
    <row r="167" spans="1:2" x14ac:dyDescent="0.2">
      <c r="A167" s="267">
        <v>166</v>
      </c>
      <c r="B167" s="273">
        <v>44</v>
      </c>
    </row>
    <row r="168" spans="1:2" x14ac:dyDescent="0.2">
      <c r="A168" s="267">
        <v>167</v>
      </c>
      <c r="B168" s="273">
        <v>44</v>
      </c>
    </row>
    <row r="169" spans="1:2" x14ac:dyDescent="0.2">
      <c r="A169" s="271">
        <v>168</v>
      </c>
      <c r="B169" s="272">
        <v>46</v>
      </c>
    </row>
    <row r="170" spans="1:2" x14ac:dyDescent="0.2">
      <c r="A170" s="271">
        <v>169</v>
      </c>
      <c r="B170" s="272">
        <v>46</v>
      </c>
    </row>
    <row r="171" spans="1:2" x14ac:dyDescent="0.2">
      <c r="A171" s="271">
        <v>170</v>
      </c>
      <c r="B171" s="272">
        <v>46</v>
      </c>
    </row>
    <row r="172" spans="1:2" x14ac:dyDescent="0.2">
      <c r="A172" s="271">
        <v>171</v>
      </c>
      <c r="B172" s="272">
        <v>46</v>
      </c>
    </row>
    <row r="173" spans="1:2" x14ac:dyDescent="0.2">
      <c r="A173" s="271">
        <v>172</v>
      </c>
      <c r="B173" s="272">
        <v>46</v>
      </c>
    </row>
    <row r="174" spans="1:2" x14ac:dyDescent="0.2">
      <c r="A174" s="271">
        <v>173</v>
      </c>
      <c r="B174" s="272">
        <v>46</v>
      </c>
    </row>
    <row r="175" spans="1:2" x14ac:dyDescent="0.2">
      <c r="A175" s="271">
        <v>174</v>
      </c>
      <c r="B175" s="272">
        <v>46</v>
      </c>
    </row>
    <row r="176" spans="1:2" x14ac:dyDescent="0.2">
      <c r="A176" s="267">
        <v>175</v>
      </c>
      <c r="B176" s="273">
        <v>48</v>
      </c>
    </row>
    <row r="177" spans="1:2" x14ac:dyDescent="0.2">
      <c r="A177" s="267">
        <v>176</v>
      </c>
      <c r="B177" s="273">
        <v>48</v>
      </c>
    </row>
    <row r="178" spans="1:2" x14ac:dyDescent="0.2">
      <c r="A178" s="267">
        <v>177</v>
      </c>
      <c r="B178" s="273">
        <v>48</v>
      </c>
    </row>
    <row r="179" spans="1:2" x14ac:dyDescent="0.2">
      <c r="A179" s="267">
        <v>178</v>
      </c>
      <c r="B179" s="273">
        <v>48</v>
      </c>
    </row>
    <row r="180" spans="1:2" x14ac:dyDescent="0.2">
      <c r="A180" s="267">
        <v>179</v>
      </c>
      <c r="B180" s="273">
        <v>48</v>
      </c>
    </row>
    <row r="181" spans="1:2" x14ac:dyDescent="0.2">
      <c r="A181" s="267">
        <v>180</v>
      </c>
      <c r="B181" s="273">
        <v>48</v>
      </c>
    </row>
    <row r="182" spans="1:2" x14ac:dyDescent="0.2">
      <c r="A182" s="267">
        <v>181</v>
      </c>
      <c r="B182" s="273">
        <v>48</v>
      </c>
    </row>
    <row r="183" spans="1:2" x14ac:dyDescent="0.2">
      <c r="A183" s="267">
        <v>182</v>
      </c>
      <c r="B183" s="273">
        <v>48</v>
      </c>
    </row>
    <row r="184" spans="1:2" x14ac:dyDescent="0.2">
      <c r="A184" s="271">
        <v>183</v>
      </c>
      <c r="B184" s="272">
        <v>50</v>
      </c>
    </row>
    <row r="185" spans="1:2" x14ac:dyDescent="0.2">
      <c r="A185" s="271">
        <v>184</v>
      </c>
      <c r="B185" s="272">
        <v>50</v>
      </c>
    </row>
    <row r="186" spans="1:2" x14ac:dyDescent="0.2">
      <c r="A186" s="271">
        <v>185</v>
      </c>
      <c r="B186" s="272">
        <v>50</v>
      </c>
    </row>
    <row r="187" spans="1:2" x14ac:dyDescent="0.2">
      <c r="A187" s="271">
        <v>186</v>
      </c>
      <c r="B187" s="272">
        <v>50</v>
      </c>
    </row>
    <row r="188" spans="1:2" x14ac:dyDescent="0.2">
      <c r="A188" s="271">
        <v>187</v>
      </c>
      <c r="B188" s="272">
        <v>50</v>
      </c>
    </row>
    <row r="189" spans="1:2" x14ac:dyDescent="0.2">
      <c r="A189" s="271">
        <v>188</v>
      </c>
      <c r="B189" s="272">
        <v>50</v>
      </c>
    </row>
    <row r="190" spans="1:2" x14ac:dyDescent="0.2">
      <c r="A190" s="271">
        <v>189</v>
      </c>
      <c r="B190" s="272">
        <v>50</v>
      </c>
    </row>
    <row r="191" spans="1:2" x14ac:dyDescent="0.2">
      <c r="A191" s="267">
        <v>190</v>
      </c>
      <c r="B191" s="273">
        <v>52</v>
      </c>
    </row>
    <row r="192" spans="1:2" x14ac:dyDescent="0.2">
      <c r="A192" s="267">
        <v>191</v>
      </c>
      <c r="B192" s="273">
        <v>52</v>
      </c>
    </row>
    <row r="193" spans="1:2" x14ac:dyDescent="0.2">
      <c r="A193" s="267">
        <v>192</v>
      </c>
      <c r="B193" s="273">
        <v>52</v>
      </c>
    </row>
    <row r="194" spans="1:2" x14ac:dyDescent="0.2">
      <c r="A194" s="267">
        <v>193</v>
      </c>
      <c r="B194" s="273">
        <v>52</v>
      </c>
    </row>
    <row r="195" spans="1:2" x14ac:dyDescent="0.2">
      <c r="A195" s="267">
        <v>194</v>
      </c>
      <c r="B195" s="273">
        <v>52</v>
      </c>
    </row>
    <row r="196" spans="1:2" x14ac:dyDescent="0.2">
      <c r="A196" s="267">
        <v>195</v>
      </c>
      <c r="B196" s="273">
        <v>52</v>
      </c>
    </row>
    <row r="197" spans="1:2" x14ac:dyDescent="0.2">
      <c r="A197" s="267">
        <v>196</v>
      </c>
      <c r="B197" s="273">
        <v>52</v>
      </c>
    </row>
    <row r="198" spans="1:2" x14ac:dyDescent="0.2">
      <c r="A198" s="267">
        <v>197</v>
      </c>
      <c r="B198" s="273">
        <v>52</v>
      </c>
    </row>
    <row r="199" spans="1:2" x14ac:dyDescent="0.2">
      <c r="A199" s="271">
        <v>198</v>
      </c>
      <c r="B199" s="272">
        <v>54</v>
      </c>
    </row>
    <row r="200" spans="1:2" x14ac:dyDescent="0.2">
      <c r="A200" s="271">
        <v>199</v>
      </c>
      <c r="B200" s="272">
        <v>54</v>
      </c>
    </row>
    <row r="201" spans="1:2" x14ac:dyDescent="0.2">
      <c r="A201" s="271">
        <v>200</v>
      </c>
      <c r="B201" s="272">
        <v>54</v>
      </c>
    </row>
    <row r="202" spans="1:2" x14ac:dyDescent="0.2">
      <c r="A202" s="271">
        <v>201</v>
      </c>
      <c r="B202" s="272">
        <v>54</v>
      </c>
    </row>
    <row r="203" spans="1:2" x14ac:dyDescent="0.2">
      <c r="A203" s="271">
        <v>202</v>
      </c>
      <c r="B203" s="272">
        <v>54</v>
      </c>
    </row>
    <row r="204" spans="1:2" x14ac:dyDescent="0.2">
      <c r="A204" s="271">
        <v>203</v>
      </c>
      <c r="B204" s="272">
        <v>54</v>
      </c>
    </row>
    <row r="205" spans="1:2" x14ac:dyDescent="0.2">
      <c r="A205" s="271">
        <v>204</v>
      </c>
      <c r="B205" s="272">
        <v>54</v>
      </c>
    </row>
    <row r="206" spans="1:2" x14ac:dyDescent="0.2">
      <c r="A206" s="267">
        <v>205</v>
      </c>
      <c r="B206" s="273">
        <v>56</v>
      </c>
    </row>
    <row r="207" spans="1:2" x14ac:dyDescent="0.2">
      <c r="A207" s="267">
        <v>206</v>
      </c>
      <c r="B207" s="273">
        <v>56</v>
      </c>
    </row>
    <row r="208" spans="1:2" x14ac:dyDescent="0.2">
      <c r="A208" s="267">
        <v>207</v>
      </c>
      <c r="B208" s="273">
        <v>56</v>
      </c>
    </row>
    <row r="209" spans="1:2" x14ac:dyDescent="0.2">
      <c r="A209" s="267">
        <v>208</v>
      </c>
      <c r="B209" s="273">
        <v>56</v>
      </c>
    </row>
    <row r="210" spans="1:2" x14ac:dyDescent="0.2">
      <c r="A210" s="267">
        <v>209</v>
      </c>
      <c r="B210" s="273">
        <v>56</v>
      </c>
    </row>
    <row r="211" spans="1:2" x14ac:dyDescent="0.2">
      <c r="A211" s="267">
        <v>210</v>
      </c>
      <c r="B211" s="273">
        <v>56</v>
      </c>
    </row>
    <row r="212" spans="1:2" x14ac:dyDescent="0.2">
      <c r="A212" s="267">
        <v>211</v>
      </c>
      <c r="B212" s="273">
        <v>56</v>
      </c>
    </row>
    <row r="213" spans="1:2" x14ac:dyDescent="0.2">
      <c r="A213" s="267">
        <v>212</v>
      </c>
      <c r="B213" s="273">
        <v>56</v>
      </c>
    </row>
    <row r="214" spans="1:2" x14ac:dyDescent="0.2">
      <c r="A214" s="271">
        <v>213</v>
      </c>
      <c r="B214" s="272">
        <v>58</v>
      </c>
    </row>
    <row r="215" spans="1:2" x14ac:dyDescent="0.2">
      <c r="A215" s="271">
        <v>214</v>
      </c>
      <c r="B215" s="272">
        <v>58</v>
      </c>
    </row>
    <row r="216" spans="1:2" x14ac:dyDescent="0.2">
      <c r="A216" s="271">
        <v>215</v>
      </c>
      <c r="B216" s="272">
        <v>58</v>
      </c>
    </row>
    <row r="217" spans="1:2" x14ac:dyDescent="0.2">
      <c r="A217" s="271">
        <v>216</v>
      </c>
      <c r="B217" s="272">
        <v>58</v>
      </c>
    </row>
    <row r="218" spans="1:2" x14ac:dyDescent="0.2">
      <c r="A218" s="271">
        <v>217</v>
      </c>
      <c r="B218" s="272">
        <v>58</v>
      </c>
    </row>
    <row r="219" spans="1:2" x14ac:dyDescent="0.2">
      <c r="A219" s="271">
        <v>218</v>
      </c>
      <c r="B219" s="272">
        <v>58</v>
      </c>
    </row>
    <row r="220" spans="1:2" x14ac:dyDescent="0.2">
      <c r="A220" s="271">
        <v>219</v>
      </c>
      <c r="B220" s="272">
        <v>58</v>
      </c>
    </row>
    <row r="221" spans="1:2" x14ac:dyDescent="0.2">
      <c r="A221" s="267">
        <v>220</v>
      </c>
      <c r="B221" s="273">
        <v>60</v>
      </c>
    </row>
    <row r="222" spans="1:2" x14ac:dyDescent="0.2">
      <c r="A222" s="267">
        <v>221</v>
      </c>
      <c r="B222" s="273">
        <v>60</v>
      </c>
    </row>
    <row r="223" spans="1:2" x14ac:dyDescent="0.2">
      <c r="A223" s="267">
        <v>222</v>
      </c>
      <c r="B223" s="273">
        <v>60</v>
      </c>
    </row>
    <row r="224" spans="1:2" x14ac:dyDescent="0.2">
      <c r="A224" s="267">
        <v>223</v>
      </c>
      <c r="B224" s="273">
        <v>60</v>
      </c>
    </row>
    <row r="225" spans="1:2" x14ac:dyDescent="0.2">
      <c r="A225" s="267">
        <v>224</v>
      </c>
      <c r="B225" s="273">
        <v>60</v>
      </c>
    </row>
    <row r="226" spans="1:2" x14ac:dyDescent="0.2">
      <c r="A226" s="267">
        <v>225</v>
      </c>
      <c r="B226" s="273">
        <v>60</v>
      </c>
    </row>
    <row r="227" spans="1:2" x14ac:dyDescent="0.2">
      <c r="A227" s="267">
        <v>226</v>
      </c>
      <c r="B227" s="273">
        <v>60</v>
      </c>
    </row>
    <row r="228" spans="1:2" x14ac:dyDescent="0.2">
      <c r="A228" s="267">
        <v>227</v>
      </c>
      <c r="B228" s="273">
        <v>60</v>
      </c>
    </row>
    <row r="229" spans="1:2" x14ac:dyDescent="0.2">
      <c r="A229" s="267">
        <v>228</v>
      </c>
      <c r="B229" s="272">
        <v>62</v>
      </c>
    </row>
    <row r="230" spans="1:2" x14ac:dyDescent="0.2">
      <c r="A230" s="267">
        <v>229</v>
      </c>
      <c r="B230" s="272">
        <v>62</v>
      </c>
    </row>
    <row r="231" spans="1:2" x14ac:dyDescent="0.2">
      <c r="A231" s="267">
        <v>230</v>
      </c>
      <c r="B231" s="272">
        <v>62</v>
      </c>
    </row>
    <row r="232" spans="1:2" x14ac:dyDescent="0.2">
      <c r="A232" s="267">
        <v>231</v>
      </c>
      <c r="B232" s="272">
        <v>62</v>
      </c>
    </row>
    <row r="233" spans="1:2" x14ac:dyDescent="0.2">
      <c r="A233" s="267">
        <v>232</v>
      </c>
      <c r="B233" s="272">
        <v>62</v>
      </c>
    </row>
    <row r="234" spans="1:2" x14ac:dyDescent="0.2">
      <c r="A234" s="267">
        <v>233</v>
      </c>
      <c r="B234" s="272">
        <v>62</v>
      </c>
    </row>
    <row r="235" spans="1:2" x14ac:dyDescent="0.2">
      <c r="A235" s="267">
        <v>234</v>
      </c>
      <c r="B235" s="272">
        <v>62</v>
      </c>
    </row>
    <row r="236" spans="1:2" x14ac:dyDescent="0.2">
      <c r="A236" s="267">
        <v>235</v>
      </c>
      <c r="B236" s="273">
        <v>64</v>
      </c>
    </row>
    <row r="237" spans="1:2" x14ac:dyDescent="0.2">
      <c r="A237" s="267">
        <v>236</v>
      </c>
      <c r="B237" s="273">
        <v>64</v>
      </c>
    </row>
    <row r="238" spans="1:2" x14ac:dyDescent="0.2">
      <c r="A238" s="267">
        <v>237</v>
      </c>
      <c r="B238" s="273">
        <v>64</v>
      </c>
    </row>
    <row r="239" spans="1:2" x14ac:dyDescent="0.2">
      <c r="A239" s="267">
        <v>238</v>
      </c>
      <c r="B239" s="273">
        <v>64</v>
      </c>
    </row>
    <row r="240" spans="1:2" x14ac:dyDescent="0.2">
      <c r="A240" s="267">
        <v>239</v>
      </c>
      <c r="B240" s="273">
        <v>64</v>
      </c>
    </row>
    <row r="241" spans="1:2" x14ac:dyDescent="0.2">
      <c r="A241" s="267">
        <v>240</v>
      </c>
      <c r="B241" s="273">
        <v>64</v>
      </c>
    </row>
    <row r="242" spans="1:2" x14ac:dyDescent="0.2">
      <c r="A242" s="267">
        <v>241</v>
      </c>
      <c r="B242" s="273">
        <v>64</v>
      </c>
    </row>
    <row r="243" spans="1:2" x14ac:dyDescent="0.2">
      <c r="A243" s="267">
        <v>242</v>
      </c>
      <c r="B243" s="273">
        <v>64</v>
      </c>
    </row>
    <row r="244" spans="1:2" x14ac:dyDescent="0.2">
      <c r="A244" s="267">
        <v>243</v>
      </c>
      <c r="B244" s="272">
        <v>66</v>
      </c>
    </row>
    <row r="245" spans="1:2" x14ac:dyDescent="0.2">
      <c r="A245" s="267">
        <v>244</v>
      </c>
      <c r="B245" s="272">
        <v>66</v>
      </c>
    </row>
    <row r="246" spans="1:2" x14ac:dyDescent="0.2">
      <c r="A246" s="267">
        <v>245</v>
      </c>
      <c r="B246" s="272">
        <v>66</v>
      </c>
    </row>
    <row r="247" spans="1:2" x14ac:dyDescent="0.2">
      <c r="A247" s="267">
        <v>246</v>
      </c>
      <c r="B247" s="272">
        <v>66</v>
      </c>
    </row>
    <row r="248" spans="1:2" x14ac:dyDescent="0.2">
      <c r="A248" s="267">
        <v>247</v>
      </c>
      <c r="B248" s="272">
        <v>66</v>
      </c>
    </row>
    <row r="249" spans="1:2" x14ac:dyDescent="0.2">
      <c r="A249" s="267">
        <v>248</v>
      </c>
      <c r="B249" s="272">
        <v>66</v>
      </c>
    </row>
    <row r="250" spans="1:2" x14ac:dyDescent="0.2">
      <c r="A250" s="267">
        <v>249</v>
      </c>
      <c r="B250" s="272">
        <v>66</v>
      </c>
    </row>
    <row r="251" spans="1:2" x14ac:dyDescent="0.2">
      <c r="A251" s="267">
        <v>250</v>
      </c>
      <c r="B251" s="273">
        <v>68</v>
      </c>
    </row>
    <row r="252" spans="1:2" x14ac:dyDescent="0.2">
      <c r="A252" s="267">
        <v>251</v>
      </c>
      <c r="B252" s="273">
        <v>68</v>
      </c>
    </row>
    <row r="253" spans="1:2" x14ac:dyDescent="0.2">
      <c r="A253" s="267">
        <v>252</v>
      </c>
      <c r="B253" s="273">
        <v>68</v>
      </c>
    </row>
    <row r="254" spans="1:2" x14ac:dyDescent="0.2">
      <c r="A254" s="267">
        <v>253</v>
      </c>
      <c r="B254" s="273">
        <v>68</v>
      </c>
    </row>
    <row r="255" spans="1:2" x14ac:dyDescent="0.2">
      <c r="A255" s="267">
        <v>254</v>
      </c>
      <c r="B255" s="273">
        <v>68</v>
      </c>
    </row>
    <row r="256" spans="1:2" x14ac:dyDescent="0.2">
      <c r="A256" s="267">
        <v>255</v>
      </c>
      <c r="B256" s="273">
        <v>68</v>
      </c>
    </row>
    <row r="257" spans="1:2" x14ac:dyDescent="0.2">
      <c r="A257" s="267">
        <v>256</v>
      </c>
      <c r="B257" s="273">
        <v>68</v>
      </c>
    </row>
    <row r="258" spans="1:2" x14ac:dyDescent="0.2">
      <c r="A258" s="267">
        <v>257</v>
      </c>
      <c r="B258" s="273">
        <v>68</v>
      </c>
    </row>
    <row r="259" spans="1:2" x14ac:dyDescent="0.2">
      <c r="A259" s="267">
        <v>258</v>
      </c>
      <c r="B259" s="272">
        <v>70</v>
      </c>
    </row>
    <row r="260" spans="1:2" x14ac:dyDescent="0.2">
      <c r="A260" s="267">
        <v>259</v>
      </c>
      <c r="B260" s="272">
        <v>70</v>
      </c>
    </row>
    <row r="261" spans="1:2" x14ac:dyDescent="0.2">
      <c r="A261" s="267">
        <v>260</v>
      </c>
      <c r="B261" s="272">
        <v>70</v>
      </c>
    </row>
    <row r="262" spans="1:2" x14ac:dyDescent="0.2">
      <c r="A262" s="267">
        <v>261</v>
      </c>
      <c r="B262" s="272">
        <v>70</v>
      </c>
    </row>
    <row r="263" spans="1:2" x14ac:dyDescent="0.2">
      <c r="A263" s="267">
        <v>262</v>
      </c>
      <c r="B263" s="272">
        <v>70</v>
      </c>
    </row>
    <row r="264" spans="1:2" x14ac:dyDescent="0.2">
      <c r="A264" s="267">
        <v>263</v>
      </c>
      <c r="B264" s="272">
        <v>70</v>
      </c>
    </row>
    <row r="265" spans="1:2" x14ac:dyDescent="0.2">
      <c r="A265" s="267">
        <v>264</v>
      </c>
      <c r="B265" s="272">
        <v>70</v>
      </c>
    </row>
    <row r="266" spans="1:2" x14ac:dyDescent="0.2">
      <c r="A266" s="267">
        <v>265</v>
      </c>
      <c r="B266" s="273">
        <v>72</v>
      </c>
    </row>
    <row r="267" spans="1:2" x14ac:dyDescent="0.2">
      <c r="A267" s="267">
        <v>266</v>
      </c>
      <c r="B267" s="273">
        <v>72</v>
      </c>
    </row>
    <row r="268" spans="1:2" x14ac:dyDescent="0.2">
      <c r="A268" s="267">
        <v>267</v>
      </c>
      <c r="B268" s="273">
        <v>72</v>
      </c>
    </row>
    <row r="269" spans="1:2" x14ac:dyDescent="0.2">
      <c r="A269" s="267">
        <v>268</v>
      </c>
      <c r="B269" s="273">
        <v>72</v>
      </c>
    </row>
    <row r="270" spans="1:2" x14ac:dyDescent="0.2">
      <c r="A270" s="267">
        <v>269</v>
      </c>
      <c r="B270" s="273">
        <v>72</v>
      </c>
    </row>
    <row r="271" spans="1:2" x14ac:dyDescent="0.2">
      <c r="A271" s="267">
        <v>270</v>
      </c>
      <c r="B271" s="273">
        <v>72</v>
      </c>
    </row>
    <row r="272" spans="1:2" x14ac:dyDescent="0.2">
      <c r="A272" s="267">
        <v>271</v>
      </c>
      <c r="B272" s="273">
        <v>72</v>
      </c>
    </row>
    <row r="273" spans="1:2" x14ac:dyDescent="0.2">
      <c r="A273" s="267">
        <v>272</v>
      </c>
      <c r="B273" s="273">
        <v>72</v>
      </c>
    </row>
    <row r="274" spans="1:2" x14ac:dyDescent="0.2">
      <c r="A274" s="267">
        <v>273</v>
      </c>
      <c r="B274" s="272">
        <v>74</v>
      </c>
    </row>
    <row r="275" spans="1:2" x14ac:dyDescent="0.2">
      <c r="A275" s="267">
        <v>274</v>
      </c>
      <c r="B275" s="272">
        <v>74</v>
      </c>
    </row>
    <row r="276" spans="1:2" x14ac:dyDescent="0.2">
      <c r="A276" s="267">
        <v>275</v>
      </c>
      <c r="B276" s="272">
        <v>74</v>
      </c>
    </row>
    <row r="277" spans="1:2" x14ac:dyDescent="0.2">
      <c r="A277" s="267">
        <v>276</v>
      </c>
      <c r="B277" s="272">
        <v>74</v>
      </c>
    </row>
    <row r="278" spans="1:2" x14ac:dyDescent="0.2">
      <c r="A278" s="267">
        <v>277</v>
      </c>
      <c r="B278" s="272">
        <v>74</v>
      </c>
    </row>
    <row r="279" spans="1:2" x14ac:dyDescent="0.2">
      <c r="A279" s="267">
        <v>278</v>
      </c>
      <c r="B279" s="272">
        <v>74</v>
      </c>
    </row>
    <row r="280" spans="1:2" x14ac:dyDescent="0.2">
      <c r="A280" s="267">
        <v>279</v>
      </c>
      <c r="B280" s="272">
        <v>74</v>
      </c>
    </row>
    <row r="281" spans="1:2" x14ac:dyDescent="0.2">
      <c r="A281" s="267">
        <v>280</v>
      </c>
      <c r="B281" s="273">
        <v>76</v>
      </c>
    </row>
    <row r="282" spans="1:2" x14ac:dyDescent="0.2">
      <c r="A282" s="267">
        <v>281</v>
      </c>
      <c r="B282" s="273">
        <v>76</v>
      </c>
    </row>
    <row r="283" spans="1:2" x14ac:dyDescent="0.2">
      <c r="A283" s="267">
        <v>282</v>
      </c>
      <c r="B283" s="273">
        <v>76</v>
      </c>
    </row>
    <row r="284" spans="1:2" x14ac:dyDescent="0.2">
      <c r="A284" s="267">
        <v>283</v>
      </c>
      <c r="B284" s="273">
        <v>76</v>
      </c>
    </row>
    <row r="285" spans="1:2" x14ac:dyDescent="0.2">
      <c r="A285" s="267">
        <v>284</v>
      </c>
      <c r="B285" s="273">
        <v>76</v>
      </c>
    </row>
    <row r="286" spans="1:2" x14ac:dyDescent="0.2">
      <c r="A286" s="267">
        <v>285</v>
      </c>
      <c r="B286" s="273">
        <v>76</v>
      </c>
    </row>
    <row r="287" spans="1:2" x14ac:dyDescent="0.2">
      <c r="A287" s="267">
        <v>286</v>
      </c>
      <c r="B287" s="273">
        <v>76</v>
      </c>
    </row>
    <row r="288" spans="1:2" x14ac:dyDescent="0.2">
      <c r="A288" s="267">
        <v>287</v>
      </c>
      <c r="B288" s="273">
        <v>76</v>
      </c>
    </row>
    <row r="289" spans="1:2" x14ac:dyDescent="0.2">
      <c r="A289" s="267">
        <v>288</v>
      </c>
      <c r="B289" s="272">
        <v>78</v>
      </c>
    </row>
    <row r="290" spans="1:2" x14ac:dyDescent="0.2">
      <c r="A290" s="267">
        <v>289</v>
      </c>
      <c r="B290" s="272">
        <v>78</v>
      </c>
    </row>
    <row r="291" spans="1:2" x14ac:dyDescent="0.2">
      <c r="A291" s="267">
        <v>290</v>
      </c>
      <c r="B291" s="272">
        <v>78</v>
      </c>
    </row>
    <row r="292" spans="1:2" x14ac:dyDescent="0.2">
      <c r="A292" s="267">
        <v>291</v>
      </c>
      <c r="B292" s="272">
        <v>78</v>
      </c>
    </row>
    <row r="293" spans="1:2" x14ac:dyDescent="0.2">
      <c r="A293" s="267">
        <v>292</v>
      </c>
      <c r="B293" s="272">
        <v>78</v>
      </c>
    </row>
    <row r="294" spans="1:2" x14ac:dyDescent="0.2">
      <c r="A294" s="267">
        <v>293</v>
      </c>
      <c r="B294" s="272">
        <v>78</v>
      </c>
    </row>
    <row r="295" spans="1:2" x14ac:dyDescent="0.2">
      <c r="A295" s="267">
        <v>294</v>
      </c>
      <c r="B295" s="272">
        <v>78</v>
      </c>
    </row>
    <row r="296" spans="1:2" x14ac:dyDescent="0.2">
      <c r="A296" s="267">
        <v>295</v>
      </c>
      <c r="B296" s="273">
        <v>80</v>
      </c>
    </row>
    <row r="297" spans="1:2" x14ac:dyDescent="0.2">
      <c r="A297" s="267">
        <v>296</v>
      </c>
      <c r="B297" s="273">
        <v>80</v>
      </c>
    </row>
    <row r="298" spans="1:2" x14ac:dyDescent="0.2">
      <c r="A298" s="267">
        <v>297</v>
      </c>
      <c r="B298" s="273">
        <v>80</v>
      </c>
    </row>
    <row r="299" spans="1:2" x14ac:dyDescent="0.2">
      <c r="A299" s="267">
        <v>298</v>
      </c>
      <c r="B299" s="273">
        <v>80</v>
      </c>
    </row>
    <row r="300" spans="1:2" x14ac:dyDescent="0.2">
      <c r="A300" s="267">
        <v>299</v>
      </c>
      <c r="B300" s="273">
        <v>80</v>
      </c>
    </row>
    <row r="301" spans="1:2" x14ac:dyDescent="0.2">
      <c r="A301" s="267">
        <v>300</v>
      </c>
      <c r="B301" s="273">
        <v>80</v>
      </c>
    </row>
    <row r="302" spans="1:2" x14ac:dyDescent="0.2">
      <c r="A302" s="267">
        <v>301</v>
      </c>
      <c r="B302" s="273">
        <v>80</v>
      </c>
    </row>
    <row r="303" spans="1:2" x14ac:dyDescent="0.2">
      <c r="A303" s="267">
        <v>302</v>
      </c>
      <c r="B303" s="273">
        <v>80</v>
      </c>
    </row>
    <row r="304" spans="1:2" x14ac:dyDescent="0.2">
      <c r="A304" s="267">
        <v>303</v>
      </c>
      <c r="B304" s="272">
        <v>82</v>
      </c>
    </row>
    <row r="305" spans="1:2" x14ac:dyDescent="0.2">
      <c r="A305" s="267">
        <v>304</v>
      </c>
      <c r="B305" s="272">
        <v>82</v>
      </c>
    </row>
    <row r="306" spans="1:2" x14ac:dyDescent="0.2">
      <c r="A306" s="267">
        <v>305</v>
      </c>
      <c r="B306" s="272">
        <v>82</v>
      </c>
    </row>
    <row r="307" spans="1:2" x14ac:dyDescent="0.2">
      <c r="A307" s="267">
        <v>306</v>
      </c>
      <c r="B307" s="272">
        <v>82</v>
      </c>
    </row>
    <row r="308" spans="1:2" x14ac:dyDescent="0.2">
      <c r="A308" s="267">
        <v>307</v>
      </c>
      <c r="B308" s="272">
        <v>82</v>
      </c>
    </row>
    <row r="309" spans="1:2" x14ac:dyDescent="0.2">
      <c r="A309" s="267">
        <v>308</v>
      </c>
      <c r="B309" s="272">
        <v>82</v>
      </c>
    </row>
    <row r="310" spans="1:2" x14ac:dyDescent="0.2">
      <c r="A310" s="267">
        <v>309</v>
      </c>
      <c r="B310" s="272">
        <v>82</v>
      </c>
    </row>
    <row r="311" spans="1:2" x14ac:dyDescent="0.2">
      <c r="A311" s="267">
        <v>310</v>
      </c>
      <c r="B311" s="273">
        <v>84</v>
      </c>
    </row>
    <row r="312" spans="1:2" x14ac:dyDescent="0.2">
      <c r="A312" s="267">
        <v>311</v>
      </c>
      <c r="B312" s="273">
        <v>84</v>
      </c>
    </row>
    <row r="313" spans="1:2" x14ac:dyDescent="0.2">
      <c r="A313" s="267">
        <v>312</v>
      </c>
      <c r="B313" s="273">
        <v>84</v>
      </c>
    </row>
    <row r="314" spans="1:2" x14ac:dyDescent="0.2">
      <c r="A314" s="267">
        <v>313</v>
      </c>
      <c r="B314" s="273">
        <v>84</v>
      </c>
    </row>
    <row r="315" spans="1:2" x14ac:dyDescent="0.2">
      <c r="A315" s="267">
        <v>314</v>
      </c>
      <c r="B315" s="273">
        <v>84</v>
      </c>
    </row>
    <row r="316" spans="1:2" x14ac:dyDescent="0.2">
      <c r="A316" s="267">
        <v>315</v>
      </c>
      <c r="B316" s="273">
        <v>84</v>
      </c>
    </row>
    <row r="317" spans="1:2" x14ac:dyDescent="0.2">
      <c r="A317" s="267">
        <v>316</v>
      </c>
      <c r="B317" s="273">
        <v>84</v>
      </c>
    </row>
    <row r="318" spans="1:2" x14ac:dyDescent="0.2">
      <c r="A318" s="267">
        <v>317</v>
      </c>
      <c r="B318" s="273">
        <v>84</v>
      </c>
    </row>
    <row r="319" spans="1:2" x14ac:dyDescent="0.2">
      <c r="A319" s="267">
        <v>318</v>
      </c>
      <c r="B319" s="272">
        <v>86</v>
      </c>
    </row>
    <row r="320" spans="1:2" x14ac:dyDescent="0.2">
      <c r="A320" s="267">
        <v>319</v>
      </c>
      <c r="B320" s="272">
        <v>86</v>
      </c>
    </row>
    <row r="321" spans="1:2" x14ac:dyDescent="0.2">
      <c r="A321" s="267">
        <v>320</v>
      </c>
      <c r="B321" s="272">
        <v>86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G210"/>
  <sheetViews>
    <sheetView workbookViewId="0"/>
  </sheetViews>
  <sheetFormatPr baseColWidth="10" defaultRowHeight="12.75" x14ac:dyDescent="0.2"/>
  <cols>
    <col min="5" max="5" width="31.140625" customWidth="1"/>
    <col min="6" max="6" width="23.42578125" customWidth="1"/>
  </cols>
  <sheetData>
    <row r="1" spans="1:7" ht="13.5" thickBot="1" x14ac:dyDescent="0.25">
      <c r="A1" s="205" t="s">
        <v>338</v>
      </c>
    </row>
    <row r="2" spans="1:7" ht="15" x14ac:dyDescent="0.2">
      <c r="A2" s="199" t="s">
        <v>105</v>
      </c>
      <c r="B2" s="200" t="s">
        <v>106</v>
      </c>
      <c r="C2" s="200" t="s">
        <v>107</v>
      </c>
      <c r="D2" s="200" t="s">
        <v>108</v>
      </c>
      <c r="E2" s="200" t="s">
        <v>109</v>
      </c>
      <c r="F2" s="200" t="s">
        <v>110</v>
      </c>
      <c r="G2" s="207" t="s">
        <v>106</v>
      </c>
    </row>
    <row r="3" spans="1:7" ht="30" x14ac:dyDescent="0.2">
      <c r="A3" s="201" t="s">
        <v>111</v>
      </c>
      <c r="B3" s="202" t="s">
        <v>112</v>
      </c>
      <c r="C3" s="202" t="s">
        <v>113</v>
      </c>
      <c r="D3" s="202" t="s">
        <v>114</v>
      </c>
      <c r="E3" s="202" t="s">
        <v>115</v>
      </c>
      <c r="F3" s="202" t="s">
        <v>116</v>
      </c>
      <c r="G3" t="str">
        <f>B3</f>
        <v>1-staatl.</v>
      </c>
    </row>
    <row r="4" spans="1:7" ht="30" x14ac:dyDescent="0.2">
      <c r="A4" s="201" t="s">
        <v>111</v>
      </c>
      <c r="B4" s="202" t="s">
        <v>112</v>
      </c>
      <c r="C4" s="202" t="s">
        <v>113</v>
      </c>
      <c r="D4" s="202" t="s">
        <v>117</v>
      </c>
      <c r="E4" s="202" t="s">
        <v>118</v>
      </c>
      <c r="F4" s="202" t="s">
        <v>119</v>
      </c>
      <c r="G4" t="str">
        <f t="shared" ref="G4:G67" si="0">B4</f>
        <v>1-staatl.</v>
      </c>
    </row>
    <row r="5" spans="1:7" ht="30" x14ac:dyDescent="0.2">
      <c r="A5" s="201" t="s">
        <v>111</v>
      </c>
      <c r="B5" s="202" t="s">
        <v>112</v>
      </c>
      <c r="C5" s="202" t="s">
        <v>113</v>
      </c>
      <c r="D5" s="202" t="s">
        <v>117</v>
      </c>
      <c r="E5" s="202" t="s">
        <v>118</v>
      </c>
      <c r="F5" s="202" t="s">
        <v>119</v>
      </c>
      <c r="G5" t="str">
        <f t="shared" si="0"/>
        <v>1-staatl.</v>
      </c>
    </row>
    <row r="6" spans="1:7" ht="45" x14ac:dyDescent="0.2">
      <c r="A6" s="201" t="s">
        <v>111</v>
      </c>
      <c r="B6" s="202" t="s">
        <v>120</v>
      </c>
      <c r="C6" s="202" t="s">
        <v>121</v>
      </c>
      <c r="D6" s="202" t="s">
        <v>122</v>
      </c>
      <c r="E6" s="202" t="s">
        <v>123</v>
      </c>
      <c r="F6" s="202" t="s">
        <v>119</v>
      </c>
      <c r="G6" t="str">
        <f t="shared" si="0"/>
        <v>3-priv.</v>
      </c>
    </row>
    <row r="7" spans="1:7" ht="45" x14ac:dyDescent="0.2">
      <c r="A7" s="201" t="s">
        <v>111</v>
      </c>
      <c r="B7" s="202" t="s">
        <v>120</v>
      </c>
      <c r="C7" s="202" t="s">
        <v>121</v>
      </c>
      <c r="D7" s="202" t="s">
        <v>122</v>
      </c>
      <c r="E7" s="202" t="s">
        <v>123</v>
      </c>
      <c r="F7" s="202" t="s">
        <v>119</v>
      </c>
      <c r="G7" t="str">
        <f t="shared" si="0"/>
        <v>3-priv.</v>
      </c>
    </row>
    <row r="8" spans="1:7" ht="45" x14ac:dyDescent="0.2">
      <c r="A8" s="201" t="s">
        <v>111</v>
      </c>
      <c r="B8" s="202" t="s">
        <v>120</v>
      </c>
      <c r="C8" s="202" t="s">
        <v>124</v>
      </c>
      <c r="D8" s="202" t="s">
        <v>125</v>
      </c>
      <c r="E8" s="202" t="s">
        <v>126</v>
      </c>
      <c r="F8" s="202" t="s">
        <v>127</v>
      </c>
      <c r="G8" t="str">
        <f t="shared" si="0"/>
        <v>3-priv.</v>
      </c>
    </row>
    <row r="9" spans="1:7" ht="30" x14ac:dyDescent="0.2">
      <c r="A9" s="201" t="s">
        <v>111</v>
      </c>
      <c r="B9" s="202" t="s">
        <v>120</v>
      </c>
      <c r="C9" s="202" t="s">
        <v>128</v>
      </c>
      <c r="D9" s="202" t="s">
        <v>129</v>
      </c>
      <c r="E9" s="202" t="s">
        <v>130</v>
      </c>
      <c r="F9" s="202" t="s">
        <v>131</v>
      </c>
      <c r="G9" t="str">
        <f t="shared" si="0"/>
        <v>3-priv.</v>
      </c>
    </row>
    <row r="10" spans="1:7" ht="30" x14ac:dyDescent="0.2">
      <c r="A10" s="201" t="s">
        <v>111</v>
      </c>
      <c r="B10" s="202" t="s">
        <v>120</v>
      </c>
      <c r="C10" s="202" t="s">
        <v>128</v>
      </c>
      <c r="D10" s="202" t="s">
        <v>129</v>
      </c>
      <c r="E10" s="202" t="s">
        <v>130</v>
      </c>
      <c r="F10" s="202" t="s">
        <v>131</v>
      </c>
      <c r="G10" t="str">
        <f t="shared" si="0"/>
        <v>3-priv.</v>
      </c>
    </row>
    <row r="11" spans="1:7" ht="30" x14ac:dyDescent="0.2">
      <c r="A11" s="201" t="s">
        <v>111</v>
      </c>
      <c r="B11" s="202" t="s">
        <v>112</v>
      </c>
      <c r="C11" s="202" t="s">
        <v>113</v>
      </c>
      <c r="D11" s="202" t="s">
        <v>132</v>
      </c>
      <c r="E11" s="202" t="s">
        <v>133</v>
      </c>
      <c r="F11" s="202" t="s">
        <v>134</v>
      </c>
      <c r="G11" t="str">
        <f t="shared" si="0"/>
        <v>1-staatl.</v>
      </c>
    </row>
    <row r="12" spans="1:7" ht="30" x14ac:dyDescent="0.2">
      <c r="A12" s="201" t="s">
        <v>111</v>
      </c>
      <c r="B12" s="202" t="s">
        <v>112</v>
      </c>
      <c r="C12" s="202" t="s">
        <v>113</v>
      </c>
      <c r="D12" s="202" t="s">
        <v>132</v>
      </c>
      <c r="E12" s="202" t="s">
        <v>133</v>
      </c>
      <c r="F12" s="202" t="s">
        <v>134</v>
      </c>
      <c r="G12" t="str">
        <f t="shared" si="0"/>
        <v>1-staatl.</v>
      </c>
    </row>
    <row r="13" spans="1:7" ht="30" x14ac:dyDescent="0.2">
      <c r="A13" s="201" t="s">
        <v>111</v>
      </c>
      <c r="B13" s="202" t="s">
        <v>112</v>
      </c>
      <c r="C13" s="202" t="s">
        <v>113</v>
      </c>
      <c r="D13" s="202" t="s">
        <v>135</v>
      </c>
      <c r="E13" s="202" t="s">
        <v>136</v>
      </c>
      <c r="F13" s="202" t="s">
        <v>137</v>
      </c>
      <c r="G13" t="str">
        <f t="shared" si="0"/>
        <v>1-staatl.</v>
      </c>
    </row>
    <row r="14" spans="1:7" ht="30" x14ac:dyDescent="0.2">
      <c r="A14" s="201" t="s">
        <v>111</v>
      </c>
      <c r="B14" s="202" t="s">
        <v>112</v>
      </c>
      <c r="C14" s="202" t="s">
        <v>113</v>
      </c>
      <c r="D14" s="202" t="s">
        <v>135</v>
      </c>
      <c r="E14" s="202" t="s">
        <v>136</v>
      </c>
      <c r="F14" s="202" t="s">
        <v>137</v>
      </c>
      <c r="G14" t="str">
        <f t="shared" si="0"/>
        <v>1-staatl.</v>
      </c>
    </row>
    <row r="15" spans="1:7" ht="30" x14ac:dyDescent="0.2">
      <c r="A15" s="201" t="s">
        <v>111</v>
      </c>
      <c r="B15" s="202" t="s">
        <v>112</v>
      </c>
      <c r="C15" s="202" t="s">
        <v>113</v>
      </c>
      <c r="D15" s="202" t="s">
        <v>135</v>
      </c>
      <c r="E15" s="202" t="s">
        <v>136</v>
      </c>
      <c r="F15" s="202" t="s">
        <v>137</v>
      </c>
      <c r="G15" t="str">
        <f t="shared" si="0"/>
        <v>1-staatl.</v>
      </c>
    </row>
    <row r="16" spans="1:7" ht="30" x14ac:dyDescent="0.2">
      <c r="A16" s="201" t="s">
        <v>111</v>
      </c>
      <c r="B16" s="202" t="s">
        <v>112</v>
      </c>
      <c r="C16" s="202" t="s">
        <v>113</v>
      </c>
      <c r="D16" s="202" t="s">
        <v>135</v>
      </c>
      <c r="E16" s="202" t="s">
        <v>136</v>
      </c>
      <c r="F16" s="202" t="s">
        <v>137</v>
      </c>
      <c r="G16" t="str">
        <f t="shared" si="0"/>
        <v>1-staatl.</v>
      </c>
    </row>
    <row r="17" spans="1:7" ht="30" x14ac:dyDescent="0.2">
      <c r="A17" s="201" t="s">
        <v>111</v>
      </c>
      <c r="B17" s="202" t="s">
        <v>112</v>
      </c>
      <c r="C17" s="202" t="s">
        <v>113</v>
      </c>
      <c r="D17" s="202" t="s">
        <v>138</v>
      </c>
      <c r="E17" s="202" t="s">
        <v>139</v>
      </c>
      <c r="F17" s="202" t="s">
        <v>140</v>
      </c>
      <c r="G17" t="str">
        <f t="shared" si="0"/>
        <v>1-staatl.</v>
      </c>
    </row>
    <row r="18" spans="1:7" ht="30" x14ac:dyDescent="0.2">
      <c r="A18" s="201" t="s">
        <v>111</v>
      </c>
      <c r="B18" s="202" t="s">
        <v>112</v>
      </c>
      <c r="C18" s="202" t="s">
        <v>113</v>
      </c>
      <c r="D18" s="202" t="s">
        <v>138</v>
      </c>
      <c r="E18" s="202" t="s">
        <v>139</v>
      </c>
      <c r="F18" s="202" t="s">
        <v>140</v>
      </c>
      <c r="G18" t="str">
        <f t="shared" si="0"/>
        <v>1-staatl.</v>
      </c>
    </row>
    <row r="19" spans="1:7" ht="30" x14ac:dyDescent="0.2">
      <c r="A19" s="201" t="s">
        <v>111</v>
      </c>
      <c r="B19" s="202" t="s">
        <v>120</v>
      </c>
      <c r="C19" s="202" t="s">
        <v>128</v>
      </c>
      <c r="D19" s="202" t="s">
        <v>141</v>
      </c>
      <c r="E19" s="202" t="s">
        <v>142</v>
      </c>
      <c r="F19" s="202" t="s">
        <v>143</v>
      </c>
      <c r="G19" t="str">
        <f t="shared" si="0"/>
        <v>3-priv.</v>
      </c>
    </row>
    <row r="20" spans="1:7" ht="30" x14ac:dyDescent="0.2">
      <c r="A20" s="201" t="s">
        <v>111</v>
      </c>
      <c r="B20" s="202" t="s">
        <v>120</v>
      </c>
      <c r="C20" s="202" t="s">
        <v>128</v>
      </c>
      <c r="D20" s="202" t="s">
        <v>141</v>
      </c>
      <c r="E20" s="202" t="s">
        <v>142</v>
      </c>
      <c r="F20" s="202" t="s">
        <v>143</v>
      </c>
      <c r="G20" t="str">
        <f t="shared" si="0"/>
        <v>3-priv.</v>
      </c>
    </row>
    <row r="21" spans="1:7" ht="30" x14ac:dyDescent="0.2">
      <c r="A21" s="201" t="s">
        <v>111</v>
      </c>
      <c r="B21" s="202" t="s">
        <v>120</v>
      </c>
      <c r="C21" s="202" t="s">
        <v>128</v>
      </c>
      <c r="D21" s="202" t="s">
        <v>141</v>
      </c>
      <c r="E21" s="202" t="s">
        <v>142</v>
      </c>
      <c r="F21" s="202" t="s">
        <v>143</v>
      </c>
      <c r="G21" t="str">
        <f t="shared" si="0"/>
        <v>3-priv.</v>
      </c>
    </row>
    <row r="22" spans="1:7" ht="30" x14ac:dyDescent="0.2">
      <c r="A22" s="201" t="s">
        <v>111</v>
      </c>
      <c r="B22" s="202" t="s">
        <v>120</v>
      </c>
      <c r="C22" s="202" t="s">
        <v>128</v>
      </c>
      <c r="D22" s="202" t="s">
        <v>141</v>
      </c>
      <c r="E22" s="202" t="s">
        <v>142</v>
      </c>
      <c r="F22" s="202" t="s">
        <v>143</v>
      </c>
      <c r="G22" t="str">
        <f t="shared" si="0"/>
        <v>3-priv.</v>
      </c>
    </row>
    <row r="23" spans="1:7" ht="45" x14ac:dyDescent="0.2">
      <c r="A23" s="201" t="s">
        <v>111</v>
      </c>
      <c r="B23" s="202" t="s">
        <v>120</v>
      </c>
      <c r="C23" s="202" t="s">
        <v>128</v>
      </c>
      <c r="D23" s="202" t="s">
        <v>144</v>
      </c>
      <c r="E23" s="202" t="s">
        <v>145</v>
      </c>
      <c r="F23" s="202" t="s">
        <v>146</v>
      </c>
      <c r="G23" t="str">
        <f t="shared" si="0"/>
        <v>3-priv.</v>
      </c>
    </row>
    <row r="24" spans="1:7" ht="45" x14ac:dyDescent="0.2">
      <c r="A24" s="201" t="s">
        <v>111</v>
      </c>
      <c r="B24" s="202" t="s">
        <v>120</v>
      </c>
      <c r="C24" s="202" t="s">
        <v>128</v>
      </c>
      <c r="D24" s="202" t="s">
        <v>144</v>
      </c>
      <c r="E24" s="202" t="s">
        <v>145</v>
      </c>
      <c r="F24" s="202" t="s">
        <v>146</v>
      </c>
      <c r="G24" t="str">
        <f t="shared" si="0"/>
        <v>3-priv.</v>
      </c>
    </row>
    <row r="25" spans="1:7" ht="45" x14ac:dyDescent="0.2">
      <c r="A25" s="201" t="s">
        <v>111</v>
      </c>
      <c r="B25" s="202" t="s">
        <v>120</v>
      </c>
      <c r="C25" s="202" t="s">
        <v>128</v>
      </c>
      <c r="D25" s="202" t="s">
        <v>144</v>
      </c>
      <c r="E25" s="202" t="s">
        <v>145</v>
      </c>
      <c r="F25" s="202" t="s">
        <v>146</v>
      </c>
      <c r="G25" t="str">
        <f t="shared" si="0"/>
        <v>3-priv.</v>
      </c>
    </row>
    <row r="26" spans="1:7" ht="45" x14ac:dyDescent="0.2">
      <c r="A26" s="201" t="s">
        <v>111</v>
      </c>
      <c r="B26" s="202" t="s">
        <v>120</v>
      </c>
      <c r="C26" s="202" t="s">
        <v>128</v>
      </c>
      <c r="D26" s="202" t="s">
        <v>144</v>
      </c>
      <c r="E26" s="202" t="s">
        <v>145</v>
      </c>
      <c r="F26" s="202" t="s">
        <v>146</v>
      </c>
      <c r="G26" t="str">
        <f t="shared" si="0"/>
        <v>3-priv.</v>
      </c>
    </row>
    <row r="27" spans="1:7" ht="45" x14ac:dyDescent="0.2">
      <c r="A27" s="201" t="s">
        <v>111</v>
      </c>
      <c r="B27" s="202" t="s">
        <v>147</v>
      </c>
      <c r="C27" s="202" t="s">
        <v>148</v>
      </c>
      <c r="D27" s="202" t="s">
        <v>149</v>
      </c>
      <c r="E27" s="202" t="s">
        <v>150</v>
      </c>
      <c r="F27" s="202" t="s">
        <v>151</v>
      </c>
      <c r="G27" t="str">
        <f t="shared" si="0"/>
        <v>2-komm.</v>
      </c>
    </row>
    <row r="28" spans="1:7" ht="45" x14ac:dyDescent="0.2">
      <c r="A28" s="201" t="s">
        <v>111</v>
      </c>
      <c r="B28" s="202" t="s">
        <v>147</v>
      </c>
      <c r="C28" s="202" t="s">
        <v>148</v>
      </c>
      <c r="D28" s="202" t="s">
        <v>149</v>
      </c>
      <c r="E28" s="202" t="s">
        <v>150</v>
      </c>
      <c r="F28" s="202" t="s">
        <v>151</v>
      </c>
      <c r="G28" t="str">
        <f t="shared" si="0"/>
        <v>2-komm.</v>
      </c>
    </row>
    <row r="29" spans="1:7" ht="45" x14ac:dyDescent="0.2">
      <c r="A29" s="201" t="s">
        <v>111</v>
      </c>
      <c r="B29" s="202" t="s">
        <v>147</v>
      </c>
      <c r="C29" s="202" t="s">
        <v>148</v>
      </c>
      <c r="D29" s="202" t="s">
        <v>149</v>
      </c>
      <c r="E29" s="202" t="s">
        <v>150</v>
      </c>
      <c r="F29" s="202" t="s">
        <v>151</v>
      </c>
      <c r="G29" t="str">
        <f t="shared" si="0"/>
        <v>2-komm.</v>
      </c>
    </row>
    <row r="30" spans="1:7" ht="30" x14ac:dyDescent="0.2">
      <c r="A30" s="201" t="s">
        <v>111</v>
      </c>
      <c r="B30" s="202" t="s">
        <v>120</v>
      </c>
      <c r="C30" s="202" t="s">
        <v>128</v>
      </c>
      <c r="D30" s="202" t="s">
        <v>152</v>
      </c>
      <c r="E30" s="202" t="s">
        <v>153</v>
      </c>
      <c r="F30" s="202" t="s">
        <v>154</v>
      </c>
      <c r="G30" t="str">
        <f t="shared" si="0"/>
        <v>3-priv.</v>
      </c>
    </row>
    <row r="31" spans="1:7" ht="30" x14ac:dyDescent="0.2">
      <c r="A31" s="201" t="s">
        <v>111</v>
      </c>
      <c r="B31" s="202" t="s">
        <v>120</v>
      </c>
      <c r="C31" s="202" t="s">
        <v>128</v>
      </c>
      <c r="D31" s="202" t="s">
        <v>152</v>
      </c>
      <c r="E31" s="202" t="s">
        <v>153</v>
      </c>
      <c r="F31" s="202" t="s">
        <v>154</v>
      </c>
      <c r="G31" t="str">
        <f t="shared" si="0"/>
        <v>3-priv.</v>
      </c>
    </row>
    <row r="32" spans="1:7" ht="30" x14ac:dyDescent="0.2">
      <c r="A32" s="201" t="s">
        <v>111</v>
      </c>
      <c r="B32" s="202" t="s">
        <v>147</v>
      </c>
      <c r="C32" s="202" t="s">
        <v>148</v>
      </c>
      <c r="D32" s="202" t="s">
        <v>155</v>
      </c>
      <c r="E32" s="202" t="s">
        <v>156</v>
      </c>
      <c r="F32" s="202" t="s">
        <v>119</v>
      </c>
      <c r="G32" t="str">
        <f t="shared" si="0"/>
        <v>2-komm.</v>
      </c>
    </row>
    <row r="33" spans="1:7" ht="30" x14ac:dyDescent="0.2">
      <c r="A33" s="201" t="s">
        <v>111</v>
      </c>
      <c r="B33" s="202" t="s">
        <v>147</v>
      </c>
      <c r="C33" s="202" t="s">
        <v>148</v>
      </c>
      <c r="D33" s="202" t="s">
        <v>155</v>
      </c>
      <c r="E33" s="202" t="s">
        <v>156</v>
      </c>
      <c r="F33" s="202" t="s">
        <v>119</v>
      </c>
      <c r="G33" t="str">
        <f t="shared" si="0"/>
        <v>2-komm.</v>
      </c>
    </row>
    <row r="34" spans="1:7" ht="30" x14ac:dyDescent="0.2">
      <c r="A34" s="201" t="s">
        <v>111</v>
      </c>
      <c r="B34" s="202" t="s">
        <v>147</v>
      </c>
      <c r="C34" s="202" t="s">
        <v>148</v>
      </c>
      <c r="D34" s="202" t="s">
        <v>155</v>
      </c>
      <c r="E34" s="202" t="s">
        <v>156</v>
      </c>
      <c r="F34" s="202" t="s">
        <v>119</v>
      </c>
      <c r="G34" t="str">
        <f t="shared" si="0"/>
        <v>2-komm.</v>
      </c>
    </row>
    <row r="35" spans="1:7" ht="30" x14ac:dyDescent="0.2">
      <c r="A35" s="201" t="s">
        <v>111</v>
      </c>
      <c r="B35" s="202" t="s">
        <v>147</v>
      </c>
      <c r="C35" s="202" t="s">
        <v>148</v>
      </c>
      <c r="D35" s="202" t="s">
        <v>157</v>
      </c>
      <c r="E35" s="202" t="s">
        <v>158</v>
      </c>
      <c r="F35" s="202" t="s">
        <v>119</v>
      </c>
      <c r="G35" t="str">
        <f t="shared" si="0"/>
        <v>2-komm.</v>
      </c>
    </row>
    <row r="36" spans="1:7" ht="30" x14ac:dyDescent="0.2">
      <c r="A36" s="201" t="s">
        <v>111</v>
      </c>
      <c r="B36" s="202" t="s">
        <v>147</v>
      </c>
      <c r="C36" s="202" t="s">
        <v>148</v>
      </c>
      <c r="D36" s="202" t="s">
        <v>157</v>
      </c>
      <c r="E36" s="202" t="s">
        <v>158</v>
      </c>
      <c r="F36" s="202" t="s">
        <v>119</v>
      </c>
      <c r="G36" t="str">
        <f t="shared" si="0"/>
        <v>2-komm.</v>
      </c>
    </row>
    <row r="37" spans="1:7" ht="30" x14ac:dyDescent="0.2">
      <c r="A37" s="201" t="s">
        <v>111</v>
      </c>
      <c r="B37" s="202" t="s">
        <v>147</v>
      </c>
      <c r="C37" s="202" t="s">
        <v>148</v>
      </c>
      <c r="D37" s="202" t="s">
        <v>157</v>
      </c>
      <c r="E37" s="202" t="s">
        <v>158</v>
      </c>
      <c r="F37" s="202" t="s">
        <v>119</v>
      </c>
      <c r="G37" t="str">
        <f t="shared" si="0"/>
        <v>2-komm.</v>
      </c>
    </row>
    <row r="38" spans="1:7" ht="30" x14ac:dyDescent="0.2">
      <c r="A38" s="201" t="s">
        <v>111</v>
      </c>
      <c r="B38" s="202" t="s">
        <v>147</v>
      </c>
      <c r="C38" s="202" t="s">
        <v>148</v>
      </c>
      <c r="D38" s="202" t="s">
        <v>157</v>
      </c>
      <c r="E38" s="202" t="s">
        <v>158</v>
      </c>
      <c r="F38" s="202" t="s">
        <v>119</v>
      </c>
      <c r="G38" t="str">
        <f t="shared" si="0"/>
        <v>2-komm.</v>
      </c>
    </row>
    <row r="39" spans="1:7" ht="45" x14ac:dyDescent="0.2">
      <c r="A39" s="201" t="s">
        <v>111</v>
      </c>
      <c r="B39" s="202" t="s">
        <v>120</v>
      </c>
      <c r="C39" s="202" t="s">
        <v>128</v>
      </c>
      <c r="D39" s="202" t="s">
        <v>159</v>
      </c>
      <c r="E39" s="202" t="s">
        <v>160</v>
      </c>
      <c r="F39" s="202" t="s">
        <v>119</v>
      </c>
      <c r="G39" t="str">
        <f t="shared" si="0"/>
        <v>3-priv.</v>
      </c>
    </row>
    <row r="40" spans="1:7" ht="45" x14ac:dyDescent="0.2">
      <c r="A40" s="201" t="s">
        <v>111</v>
      </c>
      <c r="B40" s="202" t="s">
        <v>120</v>
      </c>
      <c r="C40" s="202" t="s">
        <v>128</v>
      </c>
      <c r="D40" s="202" t="s">
        <v>159</v>
      </c>
      <c r="E40" s="202" t="s">
        <v>160</v>
      </c>
      <c r="F40" s="202" t="s">
        <v>119</v>
      </c>
      <c r="G40" t="str">
        <f t="shared" si="0"/>
        <v>3-priv.</v>
      </c>
    </row>
    <row r="41" spans="1:7" ht="30" x14ac:dyDescent="0.2">
      <c r="A41" s="201" t="s">
        <v>111</v>
      </c>
      <c r="B41" s="202" t="s">
        <v>120</v>
      </c>
      <c r="C41" s="202" t="s">
        <v>128</v>
      </c>
      <c r="D41" s="202" t="s">
        <v>161</v>
      </c>
      <c r="E41" s="202" t="s">
        <v>162</v>
      </c>
      <c r="F41" s="202" t="s">
        <v>119</v>
      </c>
      <c r="G41" t="str">
        <f t="shared" si="0"/>
        <v>3-priv.</v>
      </c>
    </row>
    <row r="42" spans="1:7" ht="30" x14ac:dyDescent="0.2">
      <c r="A42" s="201" t="s">
        <v>111</v>
      </c>
      <c r="B42" s="202" t="s">
        <v>120</v>
      </c>
      <c r="C42" s="202" t="s">
        <v>128</v>
      </c>
      <c r="D42" s="202" t="s">
        <v>161</v>
      </c>
      <c r="E42" s="202" t="s">
        <v>162</v>
      </c>
      <c r="F42" s="202" t="s">
        <v>119</v>
      </c>
      <c r="G42" t="str">
        <f t="shared" si="0"/>
        <v>3-priv.</v>
      </c>
    </row>
    <row r="43" spans="1:7" ht="30" x14ac:dyDescent="0.2">
      <c r="A43" s="201" t="s">
        <v>111</v>
      </c>
      <c r="B43" s="202" t="s">
        <v>120</v>
      </c>
      <c r="C43" s="202" t="s">
        <v>128</v>
      </c>
      <c r="D43" s="202" t="s">
        <v>163</v>
      </c>
      <c r="E43" s="202" t="s">
        <v>164</v>
      </c>
      <c r="F43" s="202" t="s">
        <v>119</v>
      </c>
      <c r="G43" t="str">
        <f t="shared" si="0"/>
        <v>3-priv.</v>
      </c>
    </row>
    <row r="44" spans="1:7" ht="30" x14ac:dyDescent="0.2">
      <c r="A44" s="201" t="s">
        <v>111</v>
      </c>
      <c r="B44" s="202" t="s">
        <v>120</v>
      </c>
      <c r="C44" s="202" t="s">
        <v>128</v>
      </c>
      <c r="D44" s="202" t="s">
        <v>163</v>
      </c>
      <c r="E44" s="202" t="s">
        <v>164</v>
      </c>
      <c r="F44" s="202" t="s">
        <v>119</v>
      </c>
      <c r="G44" t="str">
        <f t="shared" si="0"/>
        <v>3-priv.</v>
      </c>
    </row>
    <row r="45" spans="1:7" ht="30" x14ac:dyDescent="0.2">
      <c r="A45" s="201" t="s">
        <v>111</v>
      </c>
      <c r="B45" s="202" t="s">
        <v>120</v>
      </c>
      <c r="C45" s="202" t="s">
        <v>128</v>
      </c>
      <c r="D45" s="202" t="s">
        <v>163</v>
      </c>
      <c r="E45" s="202" t="s">
        <v>164</v>
      </c>
      <c r="F45" s="202" t="s">
        <v>119</v>
      </c>
      <c r="G45" t="str">
        <f t="shared" si="0"/>
        <v>3-priv.</v>
      </c>
    </row>
    <row r="46" spans="1:7" ht="30" x14ac:dyDescent="0.2">
      <c r="A46" s="201" t="s">
        <v>111</v>
      </c>
      <c r="B46" s="202" t="s">
        <v>120</v>
      </c>
      <c r="C46" s="202" t="s">
        <v>128</v>
      </c>
      <c r="D46" s="202" t="s">
        <v>165</v>
      </c>
      <c r="E46" s="202" t="s">
        <v>166</v>
      </c>
      <c r="F46" s="202" t="s">
        <v>119</v>
      </c>
      <c r="G46" t="str">
        <f t="shared" si="0"/>
        <v>3-priv.</v>
      </c>
    </row>
    <row r="47" spans="1:7" ht="30" x14ac:dyDescent="0.2">
      <c r="A47" s="201" t="s">
        <v>111</v>
      </c>
      <c r="B47" s="202" t="s">
        <v>120</v>
      </c>
      <c r="C47" s="202" t="s">
        <v>128</v>
      </c>
      <c r="D47" s="202" t="s">
        <v>165</v>
      </c>
      <c r="E47" s="202" t="s">
        <v>166</v>
      </c>
      <c r="F47" s="202" t="s">
        <v>119</v>
      </c>
      <c r="G47" t="str">
        <f t="shared" si="0"/>
        <v>3-priv.</v>
      </c>
    </row>
    <row r="48" spans="1:7" ht="30" x14ac:dyDescent="0.2">
      <c r="A48" s="201" t="s">
        <v>111</v>
      </c>
      <c r="B48" s="202" t="s">
        <v>120</v>
      </c>
      <c r="C48" s="202" t="s">
        <v>128</v>
      </c>
      <c r="D48" s="202" t="s">
        <v>165</v>
      </c>
      <c r="E48" s="202" t="s">
        <v>166</v>
      </c>
      <c r="F48" s="202" t="s">
        <v>119</v>
      </c>
      <c r="G48" t="str">
        <f t="shared" si="0"/>
        <v>3-priv.</v>
      </c>
    </row>
    <row r="49" spans="1:7" ht="60" x14ac:dyDescent="0.2">
      <c r="A49" s="201" t="s">
        <v>111</v>
      </c>
      <c r="B49" s="202" t="s">
        <v>112</v>
      </c>
      <c r="C49" s="202" t="s">
        <v>113</v>
      </c>
      <c r="D49" s="202" t="s">
        <v>167</v>
      </c>
      <c r="E49" s="202" t="s">
        <v>168</v>
      </c>
      <c r="F49" s="202" t="s">
        <v>119</v>
      </c>
      <c r="G49" t="str">
        <f t="shared" si="0"/>
        <v>1-staatl.</v>
      </c>
    </row>
    <row r="50" spans="1:7" ht="45" x14ac:dyDescent="0.2">
      <c r="A50" s="201" t="s">
        <v>111</v>
      </c>
      <c r="B50" s="202" t="s">
        <v>120</v>
      </c>
      <c r="C50" s="202" t="s">
        <v>128</v>
      </c>
      <c r="D50" s="202" t="s">
        <v>169</v>
      </c>
      <c r="E50" s="202" t="s">
        <v>170</v>
      </c>
      <c r="F50" s="202" t="s">
        <v>171</v>
      </c>
      <c r="G50" t="str">
        <f t="shared" si="0"/>
        <v>3-priv.</v>
      </c>
    </row>
    <row r="51" spans="1:7" ht="45" x14ac:dyDescent="0.2">
      <c r="A51" s="201" t="s">
        <v>111</v>
      </c>
      <c r="B51" s="202" t="s">
        <v>120</v>
      </c>
      <c r="C51" s="202" t="s">
        <v>128</v>
      </c>
      <c r="D51" s="202" t="s">
        <v>169</v>
      </c>
      <c r="E51" s="202" t="s">
        <v>170</v>
      </c>
      <c r="F51" s="202" t="s">
        <v>171</v>
      </c>
      <c r="G51" t="str">
        <f t="shared" si="0"/>
        <v>3-priv.</v>
      </c>
    </row>
    <row r="52" spans="1:7" ht="45" x14ac:dyDescent="0.2">
      <c r="A52" s="201" t="s">
        <v>111</v>
      </c>
      <c r="B52" s="202" t="s">
        <v>120</v>
      </c>
      <c r="C52" s="202" t="s">
        <v>128</v>
      </c>
      <c r="D52" s="202" t="s">
        <v>169</v>
      </c>
      <c r="E52" s="202" t="s">
        <v>170</v>
      </c>
      <c r="F52" s="202" t="s">
        <v>171</v>
      </c>
      <c r="G52" t="str">
        <f t="shared" si="0"/>
        <v>3-priv.</v>
      </c>
    </row>
    <row r="53" spans="1:7" ht="30" x14ac:dyDescent="0.2">
      <c r="A53" s="201" t="s">
        <v>111</v>
      </c>
      <c r="B53" s="202" t="s">
        <v>120</v>
      </c>
      <c r="C53" s="202" t="s">
        <v>128</v>
      </c>
      <c r="D53" s="202" t="s">
        <v>172</v>
      </c>
      <c r="E53" s="202" t="s">
        <v>173</v>
      </c>
      <c r="F53" s="202" t="s">
        <v>174</v>
      </c>
      <c r="G53" t="str">
        <f t="shared" si="0"/>
        <v>3-priv.</v>
      </c>
    </row>
    <row r="54" spans="1:7" ht="30" x14ac:dyDescent="0.2">
      <c r="A54" s="201" t="s">
        <v>111</v>
      </c>
      <c r="B54" s="202" t="s">
        <v>120</v>
      </c>
      <c r="C54" s="202" t="s">
        <v>128</v>
      </c>
      <c r="D54" s="202" t="s">
        <v>172</v>
      </c>
      <c r="E54" s="202" t="s">
        <v>173</v>
      </c>
      <c r="F54" s="202" t="s">
        <v>174</v>
      </c>
      <c r="G54" t="str">
        <f t="shared" si="0"/>
        <v>3-priv.</v>
      </c>
    </row>
    <row r="55" spans="1:7" ht="30" x14ac:dyDescent="0.2">
      <c r="A55" s="201" t="s">
        <v>111</v>
      </c>
      <c r="B55" s="202" t="s">
        <v>120</v>
      </c>
      <c r="C55" s="202" t="s">
        <v>128</v>
      </c>
      <c r="D55" s="202" t="s">
        <v>172</v>
      </c>
      <c r="E55" s="202" t="s">
        <v>173</v>
      </c>
      <c r="F55" s="202" t="s">
        <v>174</v>
      </c>
      <c r="G55" t="str">
        <f t="shared" si="0"/>
        <v>3-priv.</v>
      </c>
    </row>
    <row r="56" spans="1:7" ht="30" x14ac:dyDescent="0.2">
      <c r="A56" s="201" t="s">
        <v>111</v>
      </c>
      <c r="B56" s="202" t="s">
        <v>120</v>
      </c>
      <c r="C56" s="202" t="s">
        <v>128</v>
      </c>
      <c r="D56" s="202" t="s">
        <v>172</v>
      </c>
      <c r="E56" s="202" t="s">
        <v>173</v>
      </c>
      <c r="F56" s="202" t="s">
        <v>174</v>
      </c>
      <c r="G56" t="str">
        <f t="shared" si="0"/>
        <v>3-priv.</v>
      </c>
    </row>
    <row r="57" spans="1:7" ht="30" x14ac:dyDescent="0.2">
      <c r="A57" s="201" t="s">
        <v>111</v>
      </c>
      <c r="B57" s="202" t="s">
        <v>120</v>
      </c>
      <c r="C57" s="202" t="s">
        <v>128</v>
      </c>
      <c r="D57" s="202" t="s">
        <v>175</v>
      </c>
      <c r="E57" s="202" t="s">
        <v>176</v>
      </c>
      <c r="F57" s="202" t="s">
        <v>127</v>
      </c>
      <c r="G57" t="str">
        <f t="shared" si="0"/>
        <v>3-priv.</v>
      </c>
    </row>
    <row r="58" spans="1:7" ht="30" x14ac:dyDescent="0.2">
      <c r="A58" s="201" t="s">
        <v>111</v>
      </c>
      <c r="B58" s="202" t="s">
        <v>120</v>
      </c>
      <c r="C58" s="202" t="s">
        <v>128</v>
      </c>
      <c r="D58" s="202" t="s">
        <v>175</v>
      </c>
      <c r="E58" s="202" t="s">
        <v>176</v>
      </c>
      <c r="F58" s="202" t="s">
        <v>127</v>
      </c>
      <c r="G58" t="str">
        <f t="shared" si="0"/>
        <v>3-priv.</v>
      </c>
    </row>
    <row r="59" spans="1:7" ht="30" x14ac:dyDescent="0.2">
      <c r="A59" s="201" t="s">
        <v>111</v>
      </c>
      <c r="B59" s="202" t="s">
        <v>120</v>
      </c>
      <c r="C59" s="202" t="s">
        <v>128</v>
      </c>
      <c r="D59" s="202" t="s">
        <v>175</v>
      </c>
      <c r="E59" s="202" t="s">
        <v>176</v>
      </c>
      <c r="F59" s="202" t="s">
        <v>127</v>
      </c>
      <c r="G59" t="str">
        <f t="shared" si="0"/>
        <v>3-priv.</v>
      </c>
    </row>
    <row r="60" spans="1:7" ht="30" x14ac:dyDescent="0.2">
      <c r="A60" s="201" t="s">
        <v>111</v>
      </c>
      <c r="B60" s="202" t="s">
        <v>120</v>
      </c>
      <c r="C60" s="202" t="s">
        <v>128</v>
      </c>
      <c r="D60" s="202" t="s">
        <v>175</v>
      </c>
      <c r="E60" s="202" t="s">
        <v>176</v>
      </c>
      <c r="F60" s="202" t="s">
        <v>127</v>
      </c>
      <c r="G60" t="str">
        <f t="shared" si="0"/>
        <v>3-priv.</v>
      </c>
    </row>
    <row r="61" spans="1:7" ht="30" x14ac:dyDescent="0.2">
      <c r="A61" s="201" t="s">
        <v>177</v>
      </c>
      <c r="B61" s="202" t="s">
        <v>112</v>
      </c>
      <c r="C61" s="202" t="s">
        <v>113</v>
      </c>
      <c r="D61" s="202" t="s">
        <v>178</v>
      </c>
      <c r="E61" s="202" t="s">
        <v>179</v>
      </c>
      <c r="F61" s="202" t="s">
        <v>180</v>
      </c>
      <c r="G61" t="str">
        <f t="shared" si="0"/>
        <v>1-staatl.</v>
      </c>
    </row>
    <row r="62" spans="1:7" ht="30" x14ac:dyDescent="0.2">
      <c r="A62" s="201" t="s">
        <v>177</v>
      </c>
      <c r="B62" s="202" t="s">
        <v>112</v>
      </c>
      <c r="C62" s="202" t="s">
        <v>113</v>
      </c>
      <c r="D62" s="202" t="s">
        <v>181</v>
      </c>
      <c r="E62" s="202" t="s">
        <v>182</v>
      </c>
      <c r="F62" s="202" t="s">
        <v>183</v>
      </c>
      <c r="G62" t="str">
        <f t="shared" si="0"/>
        <v>1-staatl.</v>
      </c>
    </row>
    <row r="63" spans="1:7" ht="30" x14ac:dyDescent="0.2">
      <c r="A63" s="201" t="s">
        <v>177</v>
      </c>
      <c r="B63" s="202" t="s">
        <v>112</v>
      </c>
      <c r="C63" s="202" t="s">
        <v>113</v>
      </c>
      <c r="D63" s="202" t="s">
        <v>181</v>
      </c>
      <c r="E63" s="202" t="s">
        <v>182</v>
      </c>
      <c r="F63" s="202" t="s">
        <v>183</v>
      </c>
      <c r="G63" t="str">
        <f t="shared" si="0"/>
        <v>1-staatl.</v>
      </c>
    </row>
    <row r="64" spans="1:7" ht="30" x14ac:dyDescent="0.2">
      <c r="A64" s="201" t="s">
        <v>177</v>
      </c>
      <c r="B64" s="202" t="s">
        <v>112</v>
      </c>
      <c r="C64" s="202" t="s">
        <v>113</v>
      </c>
      <c r="D64" s="202" t="s">
        <v>181</v>
      </c>
      <c r="E64" s="202" t="s">
        <v>182</v>
      </c>
      <c r="F64" s="202" t="s">
        <v>183</v>
      </c>
      <c r="G64" t="str">
        <f t="shared" si="0"/>
        <v>1-staatl.</v>
      </c>
    </row>
    <row r="65" spans="1:7" ht="30" x14ac:dyDescent="0.2">
      <c r="A65" s="201" t="s">
        <v>177</v>
      </c>
      <c r="B65" s="202" t="s">
        <v>112</v>
      </c>
      <c r="C65" s="202" t="s">
        <v>113</v>
      </c>
      <c r="D65" s="202" t="s">
        <v>184</v>
      </c>
      <c r="E65" s="202" t="s">
        <v>185</v>
      </c>
      <c r="F65" s="202" t="s">
        <v>186</v>
      </c>
      <c r="G65" t="str">
        <f t="shared" si="0"/>
        <v>1-staatl.</v>
      </c>
    </row>
    <row r="66" spans="1:7" ht="30" x14ac:dyDescent="0.2">
      <c r="A66" s="201" t="s">
        <v>177</v>
      </c>
      <c r="B66" s="202" t="s">
        <v>112</v>
      </c>
      <c r="C66" s="202" t="s">
        <v>113</v>
      </c>
      <c r="D66" s="202" t="s">
        <v>184</v>
      </c>
      <c r="E66" s="202" t="s">
        <v>185</v>
      </c>
      <c r="F66" s="202" t="s">
        <v>186</v>
      </c>
      <c r="G66" t="str">
        <f t="shared" si="0"/>
        <v>1-staatl.</v>
      </c>
    </row>
    <row r="67" spans="1:7" ht="30" x14ac:dyDescent="0.2">
      <c r="A67" s="201" t="s">
        <v>177</v>
      </c>
      <c r="B67" s="202" t="s">
        <v>112</v>
      </c>
      <c r="C67" s="202" t="s">
        <v>113</v>
      </c>
      <c r="D67" s="202" t="s">
        <v>184</v>
      </c>
      <c r="E67" s="202" t="s">
        <v>185</v>
      </c>
      <c r="F67" s="202" t="s">
        <v>186</v>
      </c>
      <c r="G67" t="str">
        <f t="shared" si="0"/>
        <v>1-staatl.</v>
      </c>
    </row>
    <row r="68" spans="1:7" ht="45" x14ac:dyDescent="0.2">
      <c r="A68" s="201" t="s">
        <v>177</v>
      </c>
      <c r="B68" s="202" t="s">
        <v>120</v>
      </c>
      <c r="C68" s="202" t="s">
        <v>128</v>
      </c>
      <c r="D68" s="202" t="s">
        <v>187</v>
      </c>
      <c r="E68" s="202" t="s">
        <v>188</v>
      </c>
      <c r="F68" s="202" t="s">
        <v>183</v>
      </c>
      <c r="G68" t="str">
        <f t="shared" ref="G68:G131" si="1">B68</f>
        <v>3-priv.</v>
      </c>
    </row>
    <row r="69" spans="1:7" ht="45" x14ac:dyDescent="0.2">
      <c r="A69" s="201" t="s">
        <v>177</v>
      </c>
      <c r="B69" s="202" t="s">
        <v>120</v>
      </c>
      <c r="C69" s="202" t="s">
        <v>128</v>
      </c>
      <c r="D69" s="202" t="s">
        <v>187</v>
      </c>
      <c r="E69" s="202" t="s">
        <v>188</v>
      </c>
      <c r="F69" s="202" t="s">
        <v>183</v>
      </c>
      <c r="G69" t="str">
        <f t="shared" si="1"/>
        <v>3-priv.</v>
      </c>
    </row>
    <row r="70" spans="1:7" ht="45" x14ac:dyDescent="0.2">
      <c r="A70" s="201" t="s">
        <v>177</v>
      </c>
      <c r="B70" s="202" t="s">
        <v>120</v>
      </c>
      <c r="C70" s="202" t="s">
        <v>128</v>
      </c>
      <c r="D70" s="202" t="s">
        <v>187</v>
      </c>
      <c r="E70" s="202" t="s">
        <v>188</v>
      </c>
      <c r="F70" s="202" t="s">
        <v>183</v>
      </c>
      <c r="G70" t="str">
        <f t="shared" si="1"/>
        <v>3-priv.</v>
      </c>
    </row>
    <row r="71" spans="1:7" ht="30" x14ac:dyDescent="0.2">
      <c r="A71" s="201" t="s">
        <v>177</v>
      </c>
      <c r="B71" s="202" t="s">
        <v>120</v>
      </c>
      <c r="C71" s="202" t="s">
        <v>128</v>
      </c>
      <c r="D71" s="202" t="s">
        <v>189</v>
      </c>
      <c r="E71" s="202" t="s">
        <v>190</v>
      </c>
      <c r="F71" s="202" t="s">
        <v>191</v>
      </c>
      <c r="G71" t="str">
        <f t="shared" si="1"/>
        <v>3-priv.</v>
      </c>
    </row>
    <row r="72" spans="1:7" ht="30" x14ac:dyDescent="0.2">
      <c r="A72" s="201" t="s">
        <v>177</v>
      </c>
      <c r="B72" s="202" t="s">
        <v>120</v>
      </c>
      <c r="C72" s="202" t="s">
        <v>128</v>
      </c>
      <c r="D72" s="202" t="s">
        <v>189</v>
      </c>
      <c r="E72" s="202" t="s">
        <v>190</v>
      </c>
      <c r="F72" s="202" t="s">
        <v>191</v>
      </c>
      <c r="G72" t="str">
        <f t="shared" si="1"/>
        <v>3-priv.</v>
      </c>
    </row>
    <row r="73" spans="1:7" ht="30" x14ac:dyDescent="0.2">
      <c r="A73" s="201" t="s">
        <v>177</v>
      </c>
      <c r="B73" s="202" t="s">
        <v>120</v>
      </c>
      <c r="C73" s="202" t="s">
        <v>128</v>
      </c>
      <c r="D73" s="202" t="s">
        <v>189</v>
      </c>
      <c r="E73" s="202" t="s">
        <v>190</v>
      </c>
      <c r="F73" s="202" t="s">
        <v>191</v>
      </c>
      <c r="G73" t="str">
        <f t="shared" si="1"/>
        <v>3-priv.</v>
      </c>
    </row>
    <row r="74" spans="1:7" ht="30" x14ac:dyDescent="0.2">
      <c r="A74" s="201" t="s">
        <v>177</v>
      </c>
      <c r="B74" s="202" t="s">
        <v>120</v>
      </c>
      <c r="C74" s="202" t="s">
        <v>128</v>
      </c>
      <c r="D74" s="202" t="s">
        <v>189</v>
      </c>
      <c r="E74" s="202" t="s">
        <v>190</v>
      </c>
      <c r="F74" s="202" t="s">
        <v>191</v>
      </c>
      <c r="G74" t="str">
        <f t="shared" si="1"/>
        <v>3-priv.</v>
      </c>
    </row>
    <row r="75" spans="1:7" ht="45" x14ac:dyDescent="0.2">
      <c r="A75" s="201" t="s">
        <v>177</v>
      </c>
      <c r="B75" s="202" t="s">
        <v>120</v>
      </c>
      <c r="C75" s="202" t="s">
        <v>128</v>
      </c>
      <c r="D75" s="202" t="s">
        <v>192</v>
      </c>
      <c r="E75" s="202" t="s">
        <v>193</v>
      </c>
      <c r="F75" s="202" t="s">
        <v>191</v>
      </c>
      <c r="G75" t="str">
        <f t="shared" si="1"/>
        <v>3-priv.</v>
      </c>
    </row>
    <row r="76" spans="1:7" ht="45" x14ac:dyDescent="0.2">
      <c r="A76" s="201" t="s">
        <v>177</v>
      </c>
      <c r="B76" s="202" t="s">
        <v>120</v>
      </c>
      <c r="C76" s="202" t="s">
        <v>128</v>
      </c>
      <c r="D76" s="202" t="s">
        <v>192</v>
      </c>
      <c r="E76" s="202" t="s">
        <v>193</v>
      </c>
      <c r="F76" s="202" t="s">
        <v>191</v>
      </c>
      <c r="G76" t="str">
        <f t="shared" si="1"/>
        <v>3-priv.</v>
      </c>
    </row>
    <row r="77" spans="1:7" ht="45" x14ac:dyDescent="0.2">
      <c r="A77" s="201" t="s">
        <v>177</v>
      </c>
      <c r="B77" s="202" t="s">
        <v>120</v>
      </c>
      <c r="C77" s="202" t="s">
        <v>128</v>
      </c>
      <c r="D77" s="202" t="s">
        <v>192</v>
      </c>
      <c r="E77" s="202" t="s">
        <v>193</v>
      </c>
      <c r="F77" s="202" t="s">
        <v>191</v>
      </c>
      <c r="G77" t="str">
        <f t="shared" si="1"/>
        <v>3-priv.</v>
      </c>
    </row>
    <row r="78" spans="1:7" ht="15" x14ac:dyDescent="0.2">
      <c r="A78" s="201" t="s">
        <v>177</v>
      </c>
      <c r="B78" s="202" t="s">
        <v>112</v>
      </c>
      <c r="C78" s="202" t="s">
        <v>113</v>
      </c>
      <c r="D78" s="202" t="s">
        <v>194</v>
      </c>
      <c r="E78" s="202" t="s">
        <v>195</v>
      </c>
      <c r="F78" s="202" t="s">
        <v>196</v>
      </c>
      <c r="G78" t="str">
        <f t="shared" si="1"/>
        <v>1-staatl.</v>
      </c>
    </row>
    <row r="79" spans="1:7" ht="15" x14ac:dyDescent="0.2">
      <c r="A79" s="201" t="s">
        <v>177</v>
      </c>
      <c r="B79" s="202" t="s">
        <v>112</v>
      </c>
      <c r="C79" s="202" t="s">
        <v>113</v>
      </c>
      <c r="D79" s="202" t="s">
        <v>194</v>
      </c>
      <c r="E79" s="202" t="s">
        <v>195</v>
      </c>
      <c r="F79" s="202" t="s">
        <v>196</v>
      </c>
      <c r="G79" t="str">
        <f t="shared" si="1"/>
        <v>1-staatl.</v>
      </c>
    </row>
    <row r="80" spans="1:7" ht="30" x14ac:dyDescent="0.2">
      <c r="A80" s="201" t="s">
        <v>197</v>
      </c>
      <c r="B80" s="202" t="s">
        <v>147</v>
      </c>
      <c r="C80" s="202" t="s">
        <v>148</v>
      </c>
      <c r="D80" s="202" t="s">
        <v>198</v>
      </c>
      <c r="E80" s="202" t="s">
        <v>199</v>
      </c>
      <c r="F80" s="202" t="s">
        <v>200</v>
      </c>
      <c r="G80" t="str">
        <f t="shared" si="1"/>
        <v>2-komm.</v>
      </c>
    </row>
    <row r="81" spans="1:7" ht="30" x14ac:dyDescent="0.2">
      <c r="A81" s="201" t="s">
        <v>197</v>
      </c>
      <c r="B81" s="202" t="s">
        <v>147</v>
      </c>
      <c r="C81" s="202" t="s">
        <v>148</v>
      </c>
      <c r="D81" s="202" t="s">
        <v>198</v>
      </c>
      <c r="E81" s="202" t="s">
        <v>199</v>
      </c>
      <c r="F81" s="202" t="s">
        <v>200</v>
      </c>
      <c r="G81" t="str">
        <f t="shared" si="1"/>
        <v>2-komm.</v>
      </c>
    </row>
    <row r="82" spans="1:7" ht="30" x14ac:dyDescent="0.2">
      <c r="A82" s="201" t="s">
        <v>197</v>
      </c>
      <c r="B82" s="202" t="s">
        <v>112</v>
      </c>
      <c r="C82" s="202" t="s">
        <v>113</v>
      </c>
      <c r="D82" s="202" t="s">
        <v>201</v>
      </c>
      <c r="E82" s="202" t="s">
        <v>202</v>
      </c>
      <c r="F82" s="202" t="s">
        <v>203</v>
      </c>
      <c r="G82" t="str">
        <f t="shared" si="1"/>
        <v>1-staatl.</v>
      </c>
    </row>
    <row r="83" spans="1:7" ht="30" x14ac:dyDescent="0.2">
      <c r="A83" s="201" t="s">
        <v>197</v>
      </c>
      <c r="B83" s="202" t="s">
        <v>112</v>
      </c>
      <c r="C83" s="202" t="s">
        <v>113</v>
      </c>
      <c r="D83" s="202" t="s">
        <v>201</v>
      </c>
      <c r="E83" s="202" t="s">
        <v>202</v>
      </c>
      <c r="F83" s="202" t="s">
        <v>203</v>
      </c>
      <c r="G83" t="str">
        <f t="shared" si="1"/>
        <v>1-staatl.</v>
      </c>
    </row>
    <row r="84" spans="1:7" ht="30" x14ac:dyDescent="0.2">
      <c r="A84" s="201" t="s">
        <v>197</v>
      </c>
      <c r="B84" s="202" t="s">
        <v>112</v>
      </c>
      <c r="C84" s="202" t="s">
        <v>113</v>
      </c>
      <c r="D84" s="202" t="s">
        <v>201</v>
      </c>
      <c r="E84" s="202" t="s">
        <v>202</v>
      </c>
      <c r="F84" s="202" t="s">
        <v>203</v>
      </c>
      <c r="G84" t="str">
        <f t="shared" si="1"/>
        <v>1-staatl.</v>
      </c>
    </row>
    <row r="85" spans="1:7" ht="30" x14ac:dyDescent="0.2">
      <c r="A85" s="201" t="s">
        <v>197</v>
      </c>
      <c r="B85" s="202" t="s">
        <v>112</v>
      </c>
      <c r="C85" s="202" t="s">
        <v>113</v>
      </c>
      <c r="D85" s="202" t="s">
        <v>201</v>
      </c>
      <c r="E85" s="202" t="s">
        <v>202</v>
      </c>
      <c r="F85" s="202" t="s">
        <v>203</v>
      </c>
      <c r="G85" t="str">
        <f t="shared" si="1"/>
        <v>1-staatl.</v>
      </c>
    </row>
    <row r="86" spans="1:7" ht="45" x14ac:dyDescent="0.2">
      <c r="A86" s="201" t="s">
        <v>197</v>
      </c>
      <c r="B86" s="202" t="s">
        <v>120</v>
      </c>
      <c r="C86" s="202" t="s">
        <v>128</v>
      </c>
      <c r="D86" s="202" t="s">
        <v>204</v>
      </c>
      <c r="E86" s="202" t="s">
        <v>205</v>
      </c>
      <c r="F86" s="202" t="s">
        <v>206</v>
      </c>
      <c r="G86" t="str">
        <f t="shared" si="1"/>
        <v>3-priv.</v>
      </c>
    </row>
    <row r="87" spans="1:7" ht="45" x14ac:dyDescent="0.2">
      <c r="A87" s="201" t="s">
        <v>197</v>
      </c>
      <c r="B87" s="202" t="s">
        <v>120</v>
      </c>
      <c r="C87" s="202" t="s">
        <v>128</v>
      </c>
      <c r="D87" s="202" t="s">
        <v>204</v>
      </c>
      <c r="E87" s="202" t="s">
        <v>205</v>
      </c>
      <c r="F87" s="202" t="s">
        <v>206</v>
      </c>
      <c r="G87" t="str">
        <f t="shared" si="1"/>
        <v>3-priv.</v>
      </c>
    </row>
    <row r="88" spans="1:7" ht="45" x14ac:dyDescent="0.2">
      <c r="A88" s="201" t="s">
        <v>197</v>
      </c>
      <c r="B88" s="202" t="s">
        <v>120</v>
      </c>
      <c r="C88" s="202" t="s">
        <v>128</v>
      </c>
      <c r="D88" s="202" t="s">
        <v>204</v>
      </c>
      <c r="E88" s="202" t="s">
        <v>205</v>
      </c>
      <c r="F88" s="202" t="s">
        <v>206</v>
      </c>
      <c r="G88" t="str">
        <f t="shared" si="1"/>
        <v>3-priv.</v>
      </c>
    </row>
    <row r="89" spans="1:7" ht="45" x14ac:dyDescent="0.2">
      <c r="A89" s="201" t="s">
        <v>197</v>
      </c>
      <c r="B89" s="202" t="s">
        <v>120</v>
      </c>
      <c r="C89" s="202" t="s">
        <v>128</v>
      </c>
      <c r="D89" s="202" t="s">
        <v>204</v>
      </c>
      <c r="E89" s="202" t="s">
        <v>205</v>
      </c>
      <c r="F89" s="202" t="s">
        <v>206</v>
      </c>
      <c r="G89" t="str">
        <f t="shared" si="1"/>
        <v>3-priv.</v>
      </c>
    </row>
    <row r="90" spans="1:7" ht="30" x14ac:dyDescent="0.2">
      <c r="A90" s="201" t="s">
        <v>197</v>
      </c>
      <c r="B90" s="202" t="s">
        <v>120</v>
      </c>
      <c r="C90" s="202" t="s">
        <v>128</v>
      </c>
      <c r="D90" s="202" t="s">
        <v>207</v>
      </c>
      <c r="E90" s="202" t="s">
        <v>208</v>
      </c>
      <c r="F90" s="202" t="s">
        <v>206</v>
      </c>
      <c r="G90" t="str">
        <f t="shared" si="1"/>
        <v>3-priv.</v>
      </c>
    </row>
    <row r="91" spans="1:7" ht="30" x14ac:dyDescent="0.2">
      <c r="A91" s="201" t="s">
        <v>197</v>
      </c>
      <c r="B91" s="202" t="s">
        <v>120</v>
      </c>
      <c r="C91" s="202" t="s">
        <v>128</v>
      </c>
      <c r="D91" s="202" t="s">
        <v>207</v>
      </c>
      <c r="E91" s="202" t="s">
        <v>208</v>
      </c>
      <c r="F91" s="202" t="s">
        <v>206</v>
      </c>
      <c r="G91" t="str">
        <f t="shared" si="1"/>
        <v>3-priv.</v>
      </c>
    </row>
    <row r="92" spans="1:7" ht="30" x14ac:dyDescent="0.2">
      <c r="A92" s="201" t="s">
        <v>197</v>
      </c>
      <c r="B92" s="202" t="s">
        <v>120</v>
      </c>
      <c r="C92" s="202" t="s">
        <v>128</v>
      </c>
      <c r="D92" s="202" t="s">
        <v>207</v>
      </c>
      <c r="E92" s="202" t="s">
        <v>208</v>
      </c>
      <c r="F92" s="202" t="s">
        <v>206</v>
      </c>
      <c r="G92" t="str">
        <f t="shared" si="1"/>
        <v>3-priv.</v>
      </c>
    </row>
    <row r="93" spans="1:7" ht="30" x14ac:dyDescent="0.2">
      <c r="A93" s="201" t="s">
        <v>197</v>
      </c>
      <c r="B93" s="202" t="s">
        <v>120</v>
      </c>
      <c r="C93" s="202" t="s">
        <v>128</v>
      </c>
      <c r="D93" s="202" t="s">
        <v>207</v>
      </c>
      <c r="E93" s="202" t="s">
        <v>208</v>
      </c>
      <c r="F93" s="202" t="s">
        <v>206</v>
      </c>
      <c r="G93" t="str">
        <f t="shared" si="1"/>
        <v>3-priv.</v>
      </c>
    </row>
    <row r="94" spans="1:7" ht="45" x14ac:dyDescent="0.2">
      <c r="A94" s="201" t="s">
        <v>197</v>
      </c>
      <c r="B94" s="202" t="s">
        <v>112</v>
      </c>
      <c r="C94" s="202" t="s">
        <v>113</v>
      </c>
      <c r="D94" s="202" t="s">
        <v>209</v>
      </c>
      <c r="E94" s="202" t="s">
        <v>210</v>
      </c>
      <c r="F94" s="202" t="s">
        <v>211</v>
      </c>
      <c r="G94" t="str">
        <f t="shared" si="1"/>
        <v>1-staatl.</v>
      </c>
    </row>
    <row r="95" spans="1:7" ht="45" x14ac:dyDescent="0.2">
      <c r="A95" s="201" t="s">
        <v>197</v>
      </c>
      <c r="B95" s="202" t="s">
        <v>112</v>
      </c>
      <c r="C95" s="202" t="s">
        <v>113</v>
      </c>
      <c r="D95" s="202" t="s">
        <v>209</v>
      </c>
      <c r="E95" s="202" t="s">
        <v>210</v>
      </c>
      <c r="F95" s="202" t="s">
        <v>211</v>
      </c>
      <c r="G95" t="str">
        <f t="shared" si="1"/>
        <v>1-staatl.</v>
      </c>
    </row>
    <row r="96" spans="1:7" ht="45" x14ac:dyDescent="0.2">
      <c r="A96" s="201" t="s">
        <v>197</v>
      </c>
      <c r="B96" s="202" t="s">
        <v>112</v>
      </c>
      <c r="C96" s="202" t="s">
        <v>113</v>
      </c>
      <c r="D96" s="202" t="s">
        <v>209</v>
      </c>
      <c r="E96" s="202" t="s">
        <v>210</v>
      </c>
      <c r="F96" s="202" t="s">
        <v>211</v>
      </c>
      <c r="G96" t="str">
        <f t="shared" si="1"/>
        <v>1-staatl.</v>
      </c>
    </row>
    <row r="97" spans="1:7" ht="30" x14ac:dyDescent="0.2">
      <c r="A97" s="201" t="s">
        <v>197</v>
      </c>
      <c r="B97" s="202" t="s">
        <v>112</v>
      </c>
      <c r="C97" s="202" t="s">
        <v>113</v>
      </c>
      <c r="D97" s="202" t="s">
        <v>212</v>
      </c>
      <c r="E97" s="202" t="s">
        <v>213</v>
      </c>
      <c r="F97" s="202" t="s">
        <v>214</v>
      </c>
      <c r="G97" t="str">
        <f t="shared" si="1"/>
        <v>1-staatl.</v>
      </c>
    </row>
    <row r="98" spans="1:7" ht="30" x14ac:dyDescent="0.2">
      <c r="A98" s="201" t="s">
        <v>197</v>
      </c>
      <c r="B98" s="202" t="s">
        <v>112</v>
      </c>
      <c r="C98" s="202" t="s">
        <v>113</v>
      </c>
      <c r="D98" s="202" t="s">
        <v>212</v>
      </c>
      <c r="E98" s="202" t="s">
        <v>213</v>
      </c>
      <c r="F98" s="202" t="s">
        <v>214</v>
      </c>
      <c r="G98" t="str">
        <f t="shared" si="1"/>
        <v>1-staatl.</v>
      </c>
    </row>
    <row r="99" spans="1:7" ht="30" x14ac:dyDescent="0.2">
      <c r="A99" s="201" t="s">
        <v>197</v>
      </c>
      <c r="B99" s="202" t="s">
        <v>112</v>
      </c>
      <c r="C99" s="202" t="s">
        <v>113</v>
      </c>
      <c r="D99" s="202" t="s">
        <v>215</v>
      </c>
      <c r="E99" s="202" t="s">
        <v>216</v>
      </c>
      <c r="F99" s="202" t="s">
        <v>217</v>
      </c>
      <c r="G99" t="str">
        <f t="shared" si="1"/>
        <v>1-staatl.</v>
      </c>
    </row>
    <row r="100" spans="1:7" ht="30" x14ac:dyDescent="0.2">
      <c r="A100" s="201" t="s">
        <v>197</v>
      </c>
      <c r="B100" s="202" t="s">
        <v>112</v>
      </c>
      <c r="C100" s="202" t="s">
        <v>113</v>
      </c>
      <c r="D100" s="202" t="s">
        <v>215</v>
      </c>
      <c r="E100" s="202" t="s">
        <v>216</v>
      </c>
      <c r="F100" s="202" t="s">
        <v>217</v>
      </c>
      <c r="G100" t="str">
        <f t="shared" si="1"/>
        <v>1-staatl.</v>
      </c>
    </row>
    <row r="101" spans="1:7" ht="45" x14ac:dyDescent="0.2">
      <c r="A101" s="201" t="s">
        <v>197</v>
      </c>
      <c r="B101" s="202" t="s">
        <v>112</v>
      </c>
      <c r="C101" s="202" t="s">
        <v>113</v>
      </c>
      <c r="D101" s="202" t="s">
        <v>218</v>
      </c>
      <c r="E101" s="202" t="s">
        <v>219</v>
      </c>
      <c r="F101" s="202" t="s">
        <v>220</v>
      </c>
      <c r="G101" t="str">
        <f t="shared" si="1"/>
        <v>1-staatl.</v>
      </c>
    </row>
    <row r="102" spans="1:7" ht="45" x14ac:dyDescent="0.2">
      <c r="A102" s="201" t="s">
        <v>197</v>
      </c>
      <c r="B102" s="202" t="s">
        <v>112</v>
      </c>
      <c r="C102" s="202" t="s">
        <v>113</v>
      </c>
      <c r="D102" s="202" t="s">
        <v>218</v>
      </c>
      <c r="E102" s="202" t="s">
        <v>219</v>
      </c>
      <c r="F102" s="202" t="s">
        <v>220</v>
      </c>
      <c r="G102" t="str">
        <f t="shared" si="1"/>
        <v>1-staatl.</v>
      </c>
    </row>
    <row r="103" spans="1:7" ht="30" x14ac:dyDescent="0.2">
      <c r="A103" s="201" t="s">
        <v>221</v>
      </c>
      <c r="B103" s="202" t="s">
        <v>112</v>
      </c>
      <c r="C103" s="202" t="s">
        <v>113</v>
      </c>
      <c r="D103" s="202" t="s">
        <v>222</v>
      </c>
      <c r="E103" s="202" t="s">
        <v>223</v>
      </c>
      <c r="F103" s="202" t="s">
        <v>224</v>
      </c>
      <c r="G103" t="str">
        <f t="shared" si="1"/>
        <v>1-staatl.</v>
      </c>
    </row>
    <row r="104" spans="1:7" ht="30" x14ac:dyDescent="0.2">
      <c r="A104" s="201" t="s">
        <v>221</v>
      </c>
      <c r="B104" s="202" t="s">
        <v>112</v>
      </c>
      <c r="C104" s="202" t="s">
        <v>113</v>
      </c>
      <c r="D104" s="202" t="s">
        <v>222</v>
      </c>
      <c r="E104" s="202" t="s">
        <v>223</v>
      </c>
      <c r="F104" s="202" t="s">
        <v>224</v>
      </c>
      <c r="G104" t="str">
        <f t="shared" si="1"/>
        <v>1-staatl.</v>
      </c>
    </row>
    <row r="105" spans="1:7" ht="30" x14ac:dyDescent="0.2">
      <c r="A105" s="201" t="s">
        <v>221</v>
      </c>
      <c r="B105" s="202" t="s">
        <v>147</v>
      </c>
      <c r="C105" s="202" t="s">
        <v>148</v>
      </c>
      <c r="D105" s="202" t="s">
        <v>225</v>
      </c>
      <c r="E105" s="202" t="s">
        <v>226</v>
      </c>
      <c r="F105" s="202" t="s">
        <v>227</v>
      </c>
      <c r="G105" t="str">
        <f t="shared" si="1"/>
        <v>2-komm.</v>
      </c>
    </row>
    <row r="106" spans="1:7" ht="30" x14ac:dyDescent="0.2">
      <c r="A106" s="201" t="s">
        <v>221</v>
      </c>
      <c r="B106" s="202" t="s">
        <v>147</v>
      </c>
      <c r="C106" s="202" t="s">
        <v>148</v>
      </c>
      <c r="D106" s="202" t="s">
        <v>225</v>
      </c>
      <c r="E106" s="202" t="s">
        <v>226</v>
      </c>
      <c r="F106" s="202" t="s">
        <v>227</v>
      </c>
      <c r="G106" t="str">
        <f t="shared" si="1"/>
        <v>2-komm.</v>
      </c>
    </row>
    <row r="107" spans="1:7" ht="45" x14ac:dyDescent="0.2">
      <c r="A107" s="201" t="s">
        <v>221</v>
      </c>
      <c r="B107" s="202" t="s">
        <v>120</v>
      </c>
      <c r="C107" s="202" t="s">
        <v>128</v>
      </c>
      <c r="D107" s="202" t="s">
        <v>228</v>
      </c>
      <c r="E107" s="202" t="s">
        <v>229</v>
      </c>
      <c r="F107" s="202" t="s">
        <v>230</v>
      </c>
      <c r="G107" t="str">
        <f t="shared" si="1"/>
        <v>3-priv.</v>
      </c>
    </row>
    <row r="108" spans="1:7" ht="45" x14ac:dyDescent="0.2">
      <c r="A108" s="201" t="s">
        <v>221</v>
      </c>
      <c r="B108" s="202" t="s">
        <v>120</v>
      </c>
      <c r="C108" s="202" t="s">
        <v>128</v>
      </c>
      <c r="D108" s="202" t="s">
        <v>228</v>
      </c>
      <c r="E108" s="202" t="s">
        <v>229</v>
      </c>
      <c r="F108" s="202" t="s">
        <v>230</v>
      </c>
      <c r="G108" t="str">
        <f t="shared" si="1"/>
        <v>3-priv.</v>
      </c>
    </row>
    <row r="109" spans="1:7" ht="45" x14ac:dyDescent="0.2">
      <c r="A109" s="201" t="s">
        <v>221</v>
      </c>
      <c r="B109" s="202" t="s">
        <v>120</v>
      </c>
      <c r="C109" s="202" t="s">
        <v>128</v>
      </c>
      <c r="D109" s="202" t="s">
        <v>228</v>
      </c>
      <c r="E109" s="202" t="s">
        <v>229</v>
      </c>
      <c r="F109" s="202" t="s">
        <v>230</v>
      </c>
      <c r="G109" t="str">
        <f t="shared" si="1"/>
        <v>3-priv.</v>
      </c>
    </row>
    <row r="110" spans="1:7" ht="30" x14ac:dyDescent="0.2">
      <c r="A110" s="201" t="s">
        <v>221</v>
      </c>
      <c r="B110" s="202" t="s">
        <v>147</v>
      </c>
      <c r="C110" s="202" t="s">
        <v>148</v>
      </c>
      <c r="D110" s="202" t="s">
        <v>231</v>
      </c>
      <c r="E110" s="202" t="s">
        <v>232</v>
      </c>
      <c r="F110" s="202" t="s">
        <v>230</v>
      </c>
      <c r="G110" t="str">
        <f t="shared" si="1"/>
        <v>2-komm.</v>
      </c>
    </row>
    <row r="111" spans="1:7" ht="30" x14ac:dyDescent="0.2">
      <c r="A111" s="201" t="s">
        <v>221</v>
      </c>
      <c r="B111" s="202" t="s">
        <v>147</v>
      </c>
      <c r="C111" s="202" t="s">
        <v>148</v>
      </c>
      <c r="D111" s="202" t="s">
        <v>231</v>
      </c>
      <c r="E111" s="202" t="s">
        <v>232</v>
      </c>
      <c r="F111" s="202" t="s">
        <v>230</v>
      </c>
      <c r="G111" t="str">
        <f t="shared" si="1"/>
        <v>2-komm.</v>
      </c>
    </row>
    <row r="112" spans="1:7" ht="15" x14ac:dyDescent="0.2">
      <c r="A112" s="201" t="s">
        <v>221</v>
      </c>
      <c r="B112" s="202" t="s">
        <v>112</v>
      </c>
      <c r="C112" s="202" t="s">
        <v>113</v>
      </c>
      <c r="D112" s="202" t="s">
        <v>233</v>
      </c>
      <c r="E112" s="202" t="s">
        <v>234</v>
      </c>
      <c r="F112" s="202" t="s">
        <v>235</v>
      </c>
      <c r="G112" t="str">
        <f t="shared" si="1"/>
        <v>1-staatl.</v>
      </c>
    </row>
    <row r="113" spans="1:7" ht="15" x14ac:dyDescent="0.2">
      <c r="A113" s="201" t="s">
        <v>221</v>
      </c>
      <c r="B113" s="202" t="s">
        <v>112</v>
      </c>
      <c r="C113" s="202" t="s">
        <v>113</v>
      </c>
      <c r="D113" s="202" t="s">
        <v>233</v>
      </c>
      <c r="E113" s="202" t="s">
        <v>234</v>
      </c>
      <c r="F113" s="202" t="s">
        <v>235</v>
      </c>
      <c r="G113" t="str">
        <f t="shared" si="1"/>
        <v>1-staatl.</v>
      </c>
    </row>
    <row r="114" spans="1:7" ht="15" x14ac:dyDescent="0.2">
      <c r="A114" s="201" t="s">
        <v>221</v>
      </c>
      <c r="B114" s="202" t="s">
        <v>112</v>
      </c>
      <c r="C114" s="202" t="s">
        <v>113</v>
      </c>
      <c r="D114" s="202" t="s">
        <v>233</v>
      </c>
      <c r="E114" s="202" t="s">
        <v>234</v>
      </c>
      <c r="F114" s="202" t="s">
        <v>235</v>
      </c>
      <c r="G114" t="str">
        <f t="shared" si="1"/>
        <v>1-staatl.</v>
      </c>
    </row>
    <row r="115" spans="1:7" ht="15" x14ac:dyDescent="0.2">
      <c r="A115" s="201" t="s">
        <v>221</v>
      </c>
      <c r="B115" s="202" t="s">
        <v>112</v>
      </c>
      <c r="C115" s="202" t="s">
        <v>113</v>
      </c>
      <c r="D115" s="202" t="s">
        <v>233</v>
      </c>
      <c r="E115" s="202" t="s">
        <v>234</v>
      </c>
      <c r="F115" s="202" t="s">
        <v>235</v>
      </c>
      <c r="G115" t="str">
        <f t="shared" si="1"/>
        <v>1-staatl.</v>
      </c>
    </row>
    <row r="116" spans="1:7" ht="45" x14ac:dyDescent="0.2">
      <c r="A116" s="201" t="s">
        <v>221</v>
      </c>
      <c r="B116" s="202" t="s">
        <v>120</v>
      </c>
      <c r="C116" s="202" t="s">
        <v>128</v>
      </c>
      <c r="D116" s="202" t="s">
        <v>236</v>
      </c>
      <c r="E116" s="202" t="s">
        <v>237</v>
      </c>
      <c r="F116" s="202" t="s">
        <v>238</v>
      </c>
      <c r="G116" t="str">
        <f t="shared" si="1"/>
        <v>3-priv.</v>
      </c>
    </row>
    <row r="117" spans="1:7" ht="45" x14ac:dyDescent="0.2">
      <c r="A117" s="201" t="s">
        <v>221</v>
      </c>
      <c r="B117" s="202" t="s">
        <v>120</v>
      </c>
      <c r="C117" s="202" t="s">
        <v>128</v>
      </c>
      <c r="D117" s="202" t="s">
        <v>236</v>
      </c>
      <c r="E117" s="202" t="s">
        <v>237</v>
      </c>
      <c r="F117" s="202" t="s">
        <v>238</v>
      </c>
      <c r="G117" t="str">
        <f t="shared" si="1"/>
        <v>3-priv.</v>
      </c>
    </row>
    <row r="118" spans="1:7" ht="45" x14ac:dyDescent="0.2">
      <c r="A118" s="201" t="s">
        <v>221</v>
      </c>
      <c r="B118" s="202" t="s">
        <v>120</v>
      </c>
      <c r="C118" s="202" t="s">
        <v>128</v>
      </c>
      <c r="D118" s="202" t="s">
        <v>236</v>
      </c>
      <c r="E118" s="202" t="s">
        <v>237</v>
      </c>
      <c r="F118" s="202" t="s">
        <v>238</v>
      </c>
      <c r="G118" t="str">
        <f t="shared" si="1"/>
        <v>3-priv.</v>
      </c>
    </row>
    <row r="119" spans="1:7" ht="30" x14ac:dyDescent="0.2">
      <c r="A119" s="201" t="s">
        <v>221</v>
      </c>
      <c r="B119" s="202" t="s">
        <v>112</v>
      </c>
      <c r="C119" s="202" t="s">
        <v>113</v>
      </c>
      <c r="D119" s="202" t="s">
        <v>239</v>
      </c>
      <c r="E119" s="202" t="s">
        <v>240</v>
      </c>
      <c r="F119" s="202" t="s">
        <v>241</v>
      </c>
      <c r="G119" t="str">
        <f t="shared" si="1"/>
        <v>1-staatl.</v>
      </c>
    </row>
    <row r="120" spans="1:7" ht="30" x14ac:dyDescent="0.2">
      <c r="A120" s="201" t="s">
        <v>221</v>
      </c>
      <c r="B120" s="202" t="s">
        <v>112</v>
      </c>
      <c r="C120" s="202" t="s">
        <v>113</v>
      </c>
      <c r="D120" s="202" t="s">
        <v>239</v>
      </c>
      <c r="E120" s="202" t="s">
        <v>240</v>
      </c>
      <c r="F120" s="202" t="s">
        <v>241</v>
      </c>
      <c r="G120" t="str">
        <f t="shared" si="1"/>
        <v>1-staatl.</v>
      </c>
    </row>
    <row r="121" spans="1:7" ht="30" x14ac:dyDescent="0.2">
      <c r="A121" s="201" t="s">
        <v>221</v>
      </c>
      <c r="B121" s="202" t="s">
        <v>112</v>
      </c>
      <c r="C121" s="202" t="s">
        <v>113</v>
      </c>
      <c r="D121" s="202" t="s">
        <v>239</v>
      </c>
      <c r="E121" s="202" t="s">
        <v>240</v>
      </c>
      <c r="F121" s="202" t="s">
        <v>241</v>
      </c>
      <c r="G121" t="str">
        <f t="shared" si="1"/>
        <v>1-staatl.</v>
      </c>
    </row>
    <row r="122" spans="1:7" ht="30" x14ac:dyDescent="0.2">
      <c r="A122" s="201" t="s">
        <v>221</v>
      </c>
      <c r="B122" s="202" t="s">
        <v>112</v>
      </c>
      <c r="C122" s="202" t="s">
        <v>113</v>
      </c>
      <c r="D122" s="202" t="s">
        <v>239</v>
      </c>
      <c r="E122" s="202" t="s">
        <v>240</v>
      </c>
      <c r="F122" s="202" t="s">
        <v>241</v>
      </c>
      <c r="G122" t="str">
        <f t="shared" si="1"/>
        <v>1-staatl.</v>
      </c>
    </row>
    <row r="123" spans="1:7" ht="30" x14ac:dyDescent="0.2">
      <c r="A123" s="201" t="s">
        <v>221</v>
      </c>
      <c r="B123" s="202" t="s">
        <v>112</v>
      </c>
      <c r="C123" s="202" t="s">
        <v>113</v>
      </c>
      <c r="D123" s="202" t="s">
        <v>242</v>
      </c>
      <c r="E123" s="202" t="s">
        <v>243</v>
      </c>
      <c r="F123" s="202" t="s">
        <v>244</v>
      </c>
      <c r="G123" t="str">
        <f t="shared" si="1"/>
        <v>1-staatl.</v>
      </c>
    </row>
    <row r="124" spans="1:7" ht="30" x14ac:dyDescent="0.2">
      <c r="A124" s="201" t="s">
        <v>221</v>
      </c>
      <c r="B124" s="202" t="s">
        <v>112</v>
      </c>
      <c r="C124" s="202" t="s">
        <v>113</v>
      </c>
      <c r="D124" s="202" t="s">
        <v>242</v>
      </c>
      <c r="E124" s="202" t="s">
        <v>243</v>
      </c>
      <c r="F124" s="202" t="s">
        <v>244</v>
      </c>
      <c r="G124" t="str">
        <f t="shared" si="1"/>
        <v>1-staatl.</v>
      </c>
    </row>
    <row r="125" spans="1:7" ht="30" x14ac:dyDescent="0.2">
      <c r="A125" s="201" t="s">
        <v>221</v>
      </c>
      <c r="B125" s="202" t="s">
        <v>112</v>
      </c>
      <c r="C125" s="202" t="s">
        <v>113</v>
      </c>
      <c r="D125" s="202" t="s">
        <v>242</v>
      </c>
      <c r="E125" s="202" t="s">
        <v>243</v>
      </c>
      <c r="F125" s="202" t="s">
        <v>244</v>
      </c>
      <c r="G125" t="str">
        <f t="shared" si="1"/>
        <v>1-staatl.</v>
      </c>
    </row>
    <row r="126" spans="1:7" ht="45" x14ac:dyDescent="0.2">
      <c r="A126" s="201" t="s">
        <v>221</v>
      </c>
      <c r="B126" s="202" t="s">
        <v>120</v>
      </c>
      <c r="C126" s="202" t="s">
        <v>128</v>
      </c>
      <c r="D126" s="202" t="s">
        <v>245</v>
      </c>
      <c r="E126" s="202" t="s">
        <v>246</v>
      </c>
      <c r="F126" s="202" t="s">
        <v>227</v>
      </c>
      <c r="G126" t="str">
        <f t="shared" si="1"/>
        <v>3-priv.</v>
      </c>
    </row>
    <row r="127" spans="1:7" ht="45" x14ac:dyDescent="0.2">
      <c r="A127" s="201" t="s">
        <v>221</v>
      </c>
      <c r="B127" s="202" t="s">
        <v>120</v>
      </c>
      <c r="C127" s="202" t="s">
        <v>128</v>
      </c>
      <c r="D127" s="202" t="s">
        <v>245</v>
      </c>
      <c r="E127" s="202" t="s">
        <v>246</v>
      </c>
      <c r="F127" s="202" t="s">
        <v>227</v>
      </c>
      <c r="G127" t="str">
        <f t="shared" si="1"/>
        <v>3-priv.</v>
      </c>
    </row>
    <row r="128" spans="1:7" ht="30" x14ac:dyDescent="0.2">
      <c r="A128" s="201" t="s">
        <v>247</v>
      </c>
      <c r="B128" s="202" t="s">
        <v>112</v>
      </c>
      <c r="C128" s="202" t="s">
        <v>113</v>
      </c>
      <c r="D128" s="202" t="s">
        <v>248</v>
      </c>
      <c r="E128" s="202" t="s">
        <v>249</v>
      </c>
      <c r="F128" s="202" t="s">
        <v>250</v>
      </c>
      <c r="G128" t="str">
        <f t="shared" si="1"/>
        <v>1-staatl.</v>
      </c>
    </row>
    <row r="129" spans="1:7" ht="30" x14ac:dyDescent="0.2">
      <c r="A129" s="201" t="s">
        <v>247</v>
      </c>
      <c r="B129" s="202" t="s">
        <v>147</v>
      </c>
      <c r="C129" s="202" t="s">
        <v>148</v>
      </c>
      <c r="D129" s="202" t="s">
        <v>251</v>
      </c>
      <c r="E129" s="202" t="s">
        <v>252</v>
      </c>
      <c r="F129" s="202" t="s">
        <v>253</v>
      </c>
      <c r="G129" t="str">
        <f t="shared" si="1"/>
        <v>2-komm.</v>
      </c>
    </row>
    <row r="130" spans="1:7" ht="30" x14ac:dyDescent="0.2">
      <c r="A130" s="201" t="s">
        <v>247</v>
      </c>
      <c r="B130" s="202" t="s">
        <v>147</v>
      </c>
      <c r="C130" s="202" t="s">
        <v>148</v>
      </c>
      <c r="D130" s="202" t="s">
        <v>251</v>
      </c>
      <c r="E130" s="202" t="s">
        <v>252</v>
      </c>
      <c r="F130" s="202" t="s">
        <v>253</v>
      </c>
      <c r="G130" t="str">
        <f t="shared" si="1"/>
        <v>2-komm.</v>
      </c>
    </row>
    <row r="131" spans="1:7" ht="30" x14ac:dyDescent="0.2">
      <c r="A131" s="201" t="s">
        <v>247</v>
      </c>
      <c r="B131" s="202" t="s">
        <v>147</v>
      </c>
      <c r="C131" s="202" t="s">
        <v>148</v>
      </c>
      <c r="D131" s="202" t="s">
        <v>251</v>
      </c>
      <c r="E131" s="202" t="s">
        <v>252</v>
      </c>
      <c r="F131" s="202" t="s">
        <v>253</v>
      </c>
      <c r="G131" t="str">
        <f t="shared" si="1"/>
        <v>2-komm.</v>
      </c>
    </row>
    <row r="132" spans="1:7" ht="30" x14ac:dyDescent="0.2">
      <c r="A132" s="201" t="s">
        <v>247</v>
      </c>
      <c r="B132" s="202" t="s">
        <v>112</v>
      </c>
      <c r="C132" s="202" t="s">
        <v>113</v>
      </c>
      <c r="D132" s="202" t="s">
        <v>254</v>
      </c>
      <c r="E132" s="202" t="s">
        <v>255</v>
      </c>
      <c r="F132" s="202" t="s">
        <v>256</v>
      </c>
      <c r="G132" t="str">
        <f t="shared" ref="G132:G195" si="2">B132</f>
        <v>1-staatl.</v>
      </c>
    </row>
    <row r="133" spans="1:7" ht="30" x14ac:dyDescent="0.2">
      <c r="A133" s="201" t="s">
        <v>247</v>
      </c>
      <c r="B133" s="202" t="s">
        <v>112</v>
      </c>
      <c r="C133" s="202" t="s">
        <v>113</v>
      </c>
      <c r="D133" s="202" t="s">
        <v>254</v>
      </c>
      <c r="E133" s="202" t="s">
        <v>255</v>
      </c>
      <c r="F133" s="202" t="s">
        <v>256</v>
      </c>
      <c r="G133" t="str">
        <f t="shared" si="2"/>
        <v>1-staatl.</v>
      </c>
    </row>
    <row r="134" spans="1:7" ht="30" x14ac:dyDescent="0.2">
      <c r="A134" s="201" t="s">
        <v>247</v>
      </c>
      <c r="B134" s="202" t="s">
        <v>112</v>
      </c>
      <c r="C134" s="202" t="s">
        <v>113</v>
      </c>
      <c r="D134" s="202" t="s">
        <v>257</v>
      </c>
      <c r="E134" s="202" t="s">
        <v>258</v>
      </c>
      <c r="F134" s="202" t="s">
        <v>259</v>
      </c>
      <c r="G134" t="str">
        <f t="shared" si="2"/>
        <v>1-staatl.</v>
      </c>
    </row>
    <row r="135" spans="1:7" ht="30" x14ac:dyDescent="0.2">
      <c r="A135" s="201" t="s">
        <v>247</v>
      </c>
      <c r="B135" s="202" t="s">
        <v>112</v>
      </c>
      <c r="C135" s="202" t="s">
        <v>113</v>
      </c>
      <c r="D135" s="202" t="s">
        <v>257</v>
      </c>
      <c r="E135" s="202" t="s">
        <v>258</v>
      </c>
      <c r="F135" s="202" t="s">
        <v>259</v>
      </c>
      <c r="G135" t="str">
        <f t="shared" si="2"/>
        <v>1-staatl.</v>
      </c>
    </row>
    <row r="136" spans="1:7" ht="30" x14ac:dyDescent="0.2">
      <c r="A136" s="201" t="s">
        <v>247</v>
      </c>
      <c r="B136" s="202" t="s">
        <v>112</v>
      </c>
      <c r="C136" s="202" t="s">
        <v>113</v>
      </c>
      <c r="D136" s="202" t="s">
        <v>257</v>
      </c>
      <c r="E136" s="202" t="s">
        <v>258</v>
      </c>
      <c r="F136" s="202" t="s">
        <v>259</v>
      </c>
      <c r="G136" t="str">
        <f t="shared" si="2"/>
        <v>1-staatl.</v>
      </c>
    </row>
    <row r="137" spans="1:7" ht="30" x14ac:dyDescent="0.2">
      <c r="A137" s="201" t="s">
        <v>247</v>
      </c>
      <c r="B137" s="202" t="s">
        <v>147</v>
      </c>
      <c r="C137" s="202" t="s">
        <v>148</v>
      </c>
      <c r="D137" s="202" t="s">
        <v>260</v>
      </c>
      <c r="E137" s="202" t="s">
        <v>261</v>
      </c>
      <c r="F137" s="202" t="s">
        <v>262</v>
      </c>
      <c r="G137" t="str">
        <f t="shared" si="2"/>
        <v>2-komm.</v>
      </c>
    </row>
    <row r="138" spans="1:7" ht="30" x14ac:dyDescent="0.2">
      <c r="A138" s="201" t="s">
        <v>247</v>
      </c>
      <c r="B138" s="202" t="s">
        <v>147</v>
      </c>
      <c r="C138" s="202" t="s">
        <v>148</v>
      </c>
      <c r="D138" s="202" t="s">
        <v>260</v>
      </c>
      <c r="E138" s="202" t="s">
        <v>261</v>
      </c>
      <c r="F138" s="202" t="s">
        <v>262</v>
      </c>
      <c r="G138" t="str">
        <f t="shared" si="2"/>
        <v>2-komm.</v>
      </c>
    </row>
    <row r="139" spans="1:7" ht="30" x14ac:dyDescent="0.2">
      <c r="A139" s="201" t="s">
        <v>247</v>
      </c>
      <c r="B139" s="202" t="s">
        <v>147</v>
      </c>
      <c r="C139" s="202" t="s">
        <v>148</v>
      </c>
      <c r="D139" s="202" t="s">
        <v>260</v>
      </c>
      <c r="E139" s="202" t="s">
        <v>261</v>
      </c>
      <c r="F139" s="202" t="s">
        <v>262</v>
      </c>
      <c r="G139" t="str">
        <f t="shared" si="2"/>
        <v>2-komm.</v>
      </c>
    </row>
    <row r="140" spans="1:7" ht="30" x14ac:dyDescent="0.2">
      <c r="A140" s="201" t="s">
        <v>247</v>
      </c>
      <c r="B140" s="202" t="s">
        <v>147</v>
      </c>
      <c r="C140" s="202" t="s">
        <v>148</v>
      </c>
      <c r="D140" s="202" t="s">
        <v>260</v>
      </c>
      <c r="E140" s="202" t="s">
        <v>261</v>
      </c>
      <c r="F140" s="202" t="s">
        <v>262</v>
      </c>
      <c r="G140" t="str">
        <f t="shared" si="2"/>
        <v>2-komm.</v>
      </c>
    </row>
    <row r="141" spans="1:7" ht="30" x14ac:dyDescent="0.2">
      <c r="A141" s="201" t="s">
        <v>247</v>
      </c>
      <c r="B141" s="202" t="s">
        <v>147</v>
      </c>
      <c r="C141" s="202" t="s">
        <v>148</v>
      </c>
      <c r="D141" s="202" t="s">
        <v>263</v>
      </c>
      <c r="E141" s="202" t="s">
        <v>264</v>
      </c>
      <c r="F141" s="202" t="s">
        <v>265</v>
      </c>
      <c r="G141" t="str">
        <f t="shared" si="2"/>
        <v>2-komm.</v>
      </c>
    </row>
    <row r="142" spans="1:7" ht="30" x14ac:dyDescent="0.2">
      <c r="A142" s="201" t="s">
        <v>247</v>
      </c>
      <c r="B142" s="202" t="s">
        <v>147</v>
      </c>
      <c r="C142" s="202" t="s">
        <v>148</v>
      </c>
      <c r="D142" s="202" t="s">
        <v>263</v>
      </c>
      <c r="E142" s="202" t="s">
        <v>264</v>
      </c>
      <c r="F142" s="202" t="s">
        <v>265</v>
      </c>
      <c r="G142" t="str">
        <f t="shared" si="2"/>
        <v>2-komm.</v>
      </c>
    </row>
    <row r="143" spans="1:7" ht="30" x14ac:dyDescent="0.2">
      <c r="A143" s="201" t="s">
        <v>247</v>
      </c>
      <c r="B143" s="202" t="s">
        <v>147</v>
      </c>
      <c r="C143" s="202" t="s">
        <v>148</v>
      </c>
      <c r="D143" s="202" t="s">
        <v>263</v>
      </c>
      <c r="E143" s="202" t="s">
        <v>264</v>
      </c>
      <c r="F143" s="202" t="s">
        <v>265</v>
      </c>
      <c r="G143" t="str">
        <f t="shared" si="2"/>
        <v>2-komm.</v>
      </c>
    </row>
    <row r="144" spans="1:7" ht="30" x14ac:dyDescent="0.2">
      <c r="A144" s="201" t="s">
        <v>247</v>
      </c>
      <c r="B144" s="202" t="s">
        <v>112</v>
      </c>
      <c r="C144" s="202" t="s">
        <v>113</v>
      </c>
      <c r="D144" s="202" t="s">
        <v>266</v>
      </c>
      <c r="E144" s="202" t="s">
        <v>267</v>
      </c>
      <c r="F144" s="202" t="s">
        <v>268</v>
      </c>
      <c r="G144" t="str">
        <f t="shared" si="2"/>
        <v>1-staatl.</v>
      </c>
    </row>
    <row r="145" spans="1:7" ht="30" x14ac:dyDescent="0.2">
      <c r="A145" s="201" t="s">
        <v>247</v>
      </c>
      <c r="B145" s="202" t="s">
        <v>112</v>
      </c>
      <c r="C145" s="202" t="s">
        <v>113</v>
      </c>
      <c r="D145" s="202" t="s">
        <v>266</v>
      </c>
      <c r="E145" s="202" t="s">
        <v>267</v>
      </c>
      <c r="F145" s="202" t="s">
        <v>268</v>
      </c>
      <c r="G145" t="str">
        <f t="shared" si="2"/>
        <v>1-staatl.</v>
      </c>
    </row>
    <row r="146" spans="1:7" ht="30" x14ac:dyDescent="0.2">
      <c r="A146" s="201" t="s">
        <v>247</v>
      </c>
      <c r="B146" s="202" t="s">
        <v>147</v>
      </c>
      <c r="C146" s="202" t="s">
        <v>148</v>
      </c>
      <c r="D146" s="202" t="s">
        <v>269</v>
      </c>
      <c r="E146" s="202" t="s">
        <v>270</v>
      </c>
      <c r="F146" s="202" t="s">
        <v>271</v>
      </c>
      <c r="G146" t="str">
        <f t="shared" si="2"/>
        <v>2-komm.</v>
      </c>
    </row>
    <row r="147" spans="1:7" ht="30" x14ac:dyDescent="0.2">
      <c r="A147" s="201" t="s">
        <v>247</v>
      </c>
      <c r="B147" s="202" t="s">
        <v>147</v>
      </c>
      <c r="C147" s="202" t="s">
        <v>148</v>
      </c>
      <c r="D147" s="202" t="s">
        <v>269</v>
      </c>
      <c r="E147" s="202" t="s">
        <v>270</v>
      </c>
      <c r="F147" s="202" t="s">
        <v>271</v>
      </c>
      <c r="G147" t="str">
        <f t="shared" si="2"/>
        <v>2-komm.</v>
      </c>
    </row>
    <row r="148" spans="1:7" ht="30" x14ac:dyDescent="0.2">
      <c r="A148" s="201" t="s">
        <v>247</v>
      </c>
      <c r="B148" s="202" t="s">
        <v>147</v>
      </c>
      <c r="C148" s="202" t="s">
        <v>148</v>
      </c>
      <c r="D148" s="202" t="s">
        <v>269</v>
      </c>
      <c r="E148" s="202" t="s">
        <v>270</v>
      </c>
      <c r="F148" s="202" t="s">
        <v>271</v>
      </c>
      <c r="G148" t="str">
        <f t="shared" si="2"/>
        <v>2-komm.</v>
      </c>
    </row>
    <row r="149" spans="1:7" ht="60" x14ac:dyDescent="0.2">
      <c r="A149" s="201" t="s">
        <v>247</v>
      </c>
      <c r="B149" s="202" t="s">
        <v>120</v>
      </c>
      <c r="C149" s="202" t="s">
        <v>128</v>
      </c>
      <c r="D149" s="202" t="s">
        <v>272</v>
      </c>
      <c r="E149" s="202" t="s">
        <v>273</v>
      </c>
      <c r="F149" s="202" t="s">
        <v>271</v>
      </c>
      <c r="G149" t="str">
        <f t="shared" si="2"/>
        <v>3-priv.</v>
      </c>
    </row>
    <row r="150" spans="1:7" ht="60" x14ac:dyDescent="0.2">
      <c r="A150" s="201" t="s">
        <v>247</v>
      </c>
      <c r="B150" s="202" t="s">
        <v>120</v>
      </c>
      <c r="C150" s="202" t="s">
        <v>128</v>
      </c>
      <c r="D150" s="202" t="s">
        <v>272</v>
      </c>
      <c r="E150" s="202" t="s">
        <v>273</v>
      </c>
      <c r="F150" s="202" t="s">
        <v>271</v>
      </c>
      <c r="G150" t="str">
        <f t="shared" si="2"/>
        <v>3-priv.</v>
      </c>
    </row>
    <row r="151" spans="1:7" ht="60" x14ac:dyDescent="0.2">
      <c r="A151" s="201" t="s">
        <v>247</v>
      </c>
      <c r="B151" s="202" t="s">
        <v>120</v>
      </c>
      <c r="C151" s="202" t="s">
        <v>128</v>
      </c>
      <c r="D151" s="202" t="s">
        <v>272</v>
      </c>
      <c r="E151" s="202" t="s">
        <v>273</v>
      </c>
      <c r="F151" s="202" t="s">
        <v>271</v>
      </c>
      <c r="G151" t="str">
        <f t="shared" si="2"/>
        <v>3-priv.</v>
      </c>
    </row>
    <row r="152" spans="1:7" ht="30" x14ac:dyDescent="0.2">
      <c r="A152" s="201" t="s">
        <v>247</v>
      </c>
      <c r="B152" s="202" t="s">
        <v>147</v>
      </c>
      <c r="C152" s="202" t="s">
        <v>148</v>
      </c>
      <c r="D152" s="202" t="s">
        <v>274</v>
      </c>
      <c r="E152" s="202" t="s">
        <v>275</v>
      </c>
      <c r="F152" s="202" t="s">
        <v>276</v>
      </c>
      <c r="G152" t="str">
        <f t="shared" si="2"/>
        <v>2-komm.</v>
      </c>
    </row>
    <row r="153" spans="1:7" ht="30" x14ac:dyDescent="0.2">
      <c r="A153" s="201" t="s">
        <v>247</v>
      </c>
      <c r="B153" s="202" t="s">
        <v>147</v>
      </c>
      <c r="C153" s="202" t="s">
        <v>148</v>
      </c>
      <c r="D153" s="202" t="s">
        <v>274</v>
      </c>
      <c r="E153" s="202" t="s">
        <v>275</v>
      </c>
      <c r="F153" s="202" t="s">
        <v>276</v>
      </c>
      <c r="G153" t="str">
        <f t="shared" si="2"/>
        <v>2-komm.</v>
      </c>
    </row>
    <row r="154" spans="1:7" ht="30" x14ac:dyDescent="0.2">
      <c r="A154" s="201" t="s">
        <v>247</v>
      </c>
      <c r="B154" s="202" t="s">
        <v>147</v>
      </c>
      <c r="C154" s="202" t="s">
        <v>148</v>
      </c>
      <c r="D154" s="202" t="s">
        <v>274</v>
      </c>
      <c r="E154" s="202" t="s">
        <v>275</v>
      </c>
      <c r="F154" s="202" t="s">
        <v>276</v>
      </c>
      <c r="G154" t="str">
        <f t="shared" si="2"/>
        <v>2-komm.</v>
      </c>
    </row>
    <row r="155" spans="1:7" ht="30" x14ac:dyDescent="0.2">
      <c r="A155" s="201" t="s">
        <v>247</v>
      </c>
      <c r="B155" s="202" t="s">
        <v>112</v>
      </c>
      <c r="C155" s="202" t="s">
        <v>113</v>
      </c>
      <c r="D155" s="202" t="s">
        <v>277</v>
      </c>
      <c r="E155" s="202" t="s">
        <v>278</v>
      </c>
      <c r="F155" s="202" t="s">
        <v>279</v>
      </c>
      <c r="G155" t="str">
        <f t="shared" si="2"/>
        <v>1-staatl.</v>
      </c>
    </row>
    <row r="156" spans="1:7" ht="30" x14ac:dyDescent="0.2">
      <c r="A156" s="201" t="s">
        <v>247</v>
      </c>
      <c r="B156" s="202" t="s">
        <v>112</v>
      </c>
      <c r="C156" s="202" t="s">
        <v>113</v>
      </c>
      <c r="D156" s="202" t="s">
        <v>280</v>
      </c>
      <c r="E156" s="202" t="s">
        <v>281</v>
      </c>
      <c r="F156" s="202" t="s">
        <v>271</v>
      </c>
      <c r="G156" t="str">
        <f t="shared" si="2"/>
        <v>1-staatl.</v>
      </c>
    </row>
    <row r="157" spans="1:7" ht="30" x14ac:dyDescent="0.2">
      <c r="A157" s="201" t="s">
        <v>247</v>
      </c>
      <c r="B157" s="202" t="s">
        <v>112</v>
      </c>
      <c r="C157" s="202" t="s">
        <v>113</v>
      </c>
      <c r="D157" s="202" t="s">
        <v>280</v>
      </c>
      <c r="E157" s="202" t="s">
        <v>281</v>
      </c>
      <c r="F157" s="202" t="s">
        <v>271</v>
      </c>
      <c r="G157" t="str">
        <f t="shared" si="2"/>
        <v>1-staatl.</v>
      </c>
    </row>
    <row r="158" spans="1:7" ht="30" x14ac:dyDescent="0.2">
      <c r="A158" s="201" t="s">
        <v>247</v>
      </c>
      <c r="B158" s="202" t="s">
        <v>112</v>
      </c>
      <c r="C158" s="202" t="s">
        <v>113</v>
      </c>
      <c r="D158" s="202" t="s">
        <v>280</v>
      </c>
      <c r="E158" s="202" t="s">
        <v>281</v>
      </c>
      <c r="F158" s="202" t="s">
        <v>271</v>
      </c>
      <c r="G158" t="str">
        <f t="shared" si="2"/>
        <v>1-staatl.</v>
      </c>
    </row>
    <row r="159" spans="1:7" ht="30" x14ac:dyDescent="0.2">
      <c r="A159" s="201" t="s">
        <v>282</v>
      </c>
      <c r="B159" s="202" t="s">
        <v>120</v>
      </c>
      <c r="C159" s="202" t="s">
        <v>128</v>
      </c>
      <c r="D159" s="202" t="s">
        <v>283</v>
      </c>
      <c r="E159" s="202" t="s">
        <v>284</v>
      </c>
      <c r="F159" s="202" t="s">
        <v>285</v>
      </c>
      <c r="G159" t="str">
        <f t="shared" si="2"/>
        <v>3-priv.</v>
      </c>
    </row>
    <row r="160" spans="1:7" ht="30" x14ac:dyDescent="0.2">
      <c r="A160" s="201" t="s">
        <v>282</v>
      </c>
      <c r="B160" s="202" t="s">
        <v>120</v>
      </c>
      <c r="C160" s="202" t="s">
        <v>128</v>
      </c>
      <c r="D160" s="202" t="s">
        <v>283</v>
      </c>
      <c r="E160" s="202" t="s">
        <v>284</v>
      </c>
      <c r="F160" s="202" t="s">
        <v>285</v>
      </c>
      <c r="G160" t="str">
        <f t="shared" si="2"/>
        <v>3-priv.</v>
      </c>
    </row>
    <row r="161" spans="1:7" ht="30" x14ac:dyDescent="0.2">
      <c r="A161" s="201" t="s">
        <v>282</v>
      </c>
      <c r="B161" s="202" t="s">
        <v>120</v>
      </c>
      <c r="C161" s="202" t="s">
        <v>128</v>
      </c>
      <c r="D161" s="202" t="s">
        <v>283</v>
      </c>
      <c r="E161" s="202" t="s">
        <v>284</v>
      </c>
      <c r="F161" s="202" t="s">
        <v>285</v>
      </c>
      <c r="G161" t="str">
        <f t="shared" si="2"/>
        <v>3-priv.</v>
      </c>
    </row>
    <row r="162" spans="1:7" ht="45" x14ac:dyDescent="0.2">
      <c r="A162" s="201" t="s">
        <v>282</v>
      </c>
      <c r="B162" s="202" t="s">
        <v>112</v>
      </c>
      <c r="C162" s="202" t="s">
        <v>113</v>
      </c>
      <c r="D162" s="202" t="s">
        <v>286</v>
      </c>
      <c r="E162" s="202" t="s">
        <v>287</v>
      </c>
      <c r="F162" s="202" t="s">
        <v>288</v>
      </c>
      <c r="G162" t="str">
        <f t="shared" si="2"/>
        <v>1-staatl.</v>
      </c>
    </row>
    <row r="163" spans="1:7" ht="45" x14ac:dyDescent="0.2">
      <c r="A163" s="201" t="s">
        <v>282</v>
      </c>
      <c r="B163" s="202" t="s">
        <v>112</v>
      </c>
      <c r="C163" s="202" t="s">
        <v>113</v>
      </c>
      <c r="D163" s="202" t="s">
        <v>286</v>
      </c>
      <c r="E163" s="202" t="s">
        <v>287</v>
      </c>
      <c r="F163" s="202" t="s">
        <v>288</v>
      </c>
      <c r="G163" t="str">
        <f t="shared" si="2"/>
        <v>1-staatl.</v>
      </c>
    </row>
    <row r="164" spans="1:7" ht="30" x14ac:dyDescent="0.2">
      <c r="A164" s="201" t="s">
        <v>282</v>
      </c>
      <c r="B164" s="202" t="s">
        <v>120</v>
      </c>
      <c r="C164" s="202" t="s">
        <v>128</v>
      </c>
      <c r="D164" s="202" t="s">
        <v>289</v>
      </c>
      <c r="E164" s="202" t="s">
        <v>290</v>
      </c>
      <c r="F164" s="202" t="s">
        <v>291</v>
      </c>
      <c r="G164" t="str">
        <f t="shared" si="2"/>
        <v>3-priv.</v>
      </c>
    </row>
    <row r="165" spans="1:7" ht="30" x14ac:dyDescent="0.2">
      <c r="A165" s="201" t="s">
        <v>282</v>
      </c>
      <c r="B165" s="202" t="s">
        <v>120</v>
      </c>
      <c r="C165" s="202" t="s">
        <v>128</v>
      </c>
      <c r="D165" s="202" t="s">
        <v>289</v>
      </c>
      <c r="E165" s="202" t="s">
        <v>290</v>
      </c>
      <c r="F165" s="202" t="s">
        <v>291</v>
      </c>
      <c r="G165" t="str">
        <f t="shared" si="2"/>
        <v>3-priv.</v>
      </c>
    </row>
    <row r="166" spans="1:7" ht="30" x14ac:dyDescent="0.2">
      <c r="A166" s="201" t="s">
        <v>282</v>
      </c>
      <c r="B166" s="202" t="s">
        <v>120</v>
      </c>
      <c r="C166" s="202" t="s">
        <v>128</v>
      </c>
      <c r="D166" s="202" t="s">
        <v>289</v>
      </c>
      <c r="E166" s="202" t="s">
        <v>290</v>
      </c>
      <c r="F166" s="202" t="s">
        <v>291</v>
      </c>
      <c r="G166" t="str">
        <f t="shared" si="2"/>
        <v>3-priv.</v>
      </c>
    </row>
    <row r="167" spans="1:7" ht="30" x14ac:dyDescent="0.2">
      <c r="A167" s="201" t="s">
        <v>282</v>
      </c>
      <c r="B167" s="202" t="s">
        <v>120</v>
      </c>
      <c r="C167" s="202" t="s">
        <v>128</v>
      </c>
      <c r="D167" s="202" t="s">
        <v>289</v>
      </c>
      <c r="E167" s="202" t="s">
        <v>290</v>
      </c>
      <c r="F167" s="202" t="s">
        <v>291</v>
      </c>
      <c r="G167" t="str">
        <f t="shared" si="2"/>
        <v>3-priv.</v>
      </c>
    </row>
    <row r="168" spans="1:7" ht="30" x14ac:dyDescent="0.2">
      <c r="A168" s="201" t="s">
        <v>282</v>
      </c>
      <c r="B168" s="202" t="s">
        <v>147</v>
      </c>
      <c r="C168" s="202" t="s">
        <v>148</v>
      </c>
      <c r="D168" s="202" t="s">
        <v>292</v>
      </c>
      <c r="E168" s="202" t="s">
        <v>293</v>
      </c>
      <c r="F168" s="202" t="s">
        <v>294</v>
      </c>
      <c r="G168" t="str">
        <f t="shared" si="2"/>
        <v>2-komm.</v>
      </c>
    </row>
    <row r="169" spans="1:7" ht="30" x14ac:dyDescent="0.2">
      <c r="A169" s="201" t="s">
        <v>282</v>
      </c>
      <c r="B169" s="202" t="s">
        <v>147</v>
      </c>
      <c r="C169" s="202" t="s">
        <v>148</v>
      </c>
      <c r="D169" s="202" t="s">
        <v>292</v>
      </c>
      <c r="E169" s="202" t="s">
        <v>293</v>
      </c>
      <c r="F169" s="202" t="s">
        <v>294</v>
      </c>
      <c r="G169" t="str">
        <f t="shared" si="2"/>
        <v>2-komm.</v>
      </c>
    </row>
    <row r="170" spans="1:7" ht="30" x14ac:dyDescent="0.2">
      <c r="A170" s="201" t="s">
        <v>282</v>
      </c>
      <c r="B170" s="202" t="s">
        <v>120</v>
      </c>
      <c r="C170" s="202" t="s">
        <v>128</v>
      </c>
      <c r="D170" s="202" t="s">
        <v>295</v>
      </c>
      <c r="E170" s="202" t="s">
        <v>296</v>
      </c>
      <c r="F170" s="202" t="s">
        <v>294</v>
      </c>
      <c r="G170" t="str">
        <f t="shared" si="2"/>
        <v>3-priv.</v>
      </c>
    </row>
    <row r="171" spans="1:7" ht="30" x14ac:dyDescent="0.2">
      <c r="A171" s="201" t="s">
        <v>282</v>
      </c>
      <c r="B171" s="202" t="s">
        <v>120</v>
      </c>
      <c r="C171" s="202" t="s">
        <v>128</v>
      </c>
      <c r="D171" s="202" t="s">
        <v>295</v>
      </c>
      <c r="E171" s="202" t="s">
        <v>296</v>
      </c>
      <c r="F171" s="202" t="s">
        <v>294</v>
      </c>
      <c r="G171" t="str">
        <f t="shared" si="2"/>
        <v>3-priv.</v>
      </c>
    </row>
    <row r="172" spans="1:7" ht="30" x14ac:dyDescent="0.2">
      <c r="A172" s="201" t="s">
        <v>282</v>
      </c>
      <c r="B172" s="202" t="s">
        <v>120</v>
      </c>
      <c r="C172" s="202" t="s">
        <v>128</v>
      </c>
      <c r="D172" s="202" t="s">
        <v>295</v>
      </c>
      <c r="E172" s="202" t="s">
        <v>296</v>
      </c>
      <c r="F172" s="202" t="s">
        <v>294</v>
      </c>
      <c r="G172" t="str">
        <f t="shared" si="2"/>
        <v>3-priv.</v>
      </c>
    </row>
    <row r="173" spans="1:7" ht="30" x14ac:dyDescent="0.2">
      <c r="A173" s="201" t="s">
        <v>282</v>
      </c>
      <c r="B173" s="202" t="s">
        <v>120</v>
      </c>
      <c r="C173" s="202" t="s">
        <v>128</v>
      </c>
      <c r="D173" s="202" t="s">
        <v>295</v>
      </c>
      <c r="E173" s="202" t="s">
        <v>296</v>
      </c>
      <c r="F173" s="202" t="s">
        <v>294</v>
      </c>
      <c r="G173" t="str">
        <f t="shared" si="2"/>
        <v>3-priv.</v>
      </c>
    </row>
    <row r="174" spans="1:7" ht="60" x14ac:dyDescent="0.2">
      <c r="A174" s="201" t="s">
        <v>282</v>
      </c>
      <c r="B174" s="202" t="s">
        <v>120</v>
      </c>
      <c r="C174" s="202" t="s">
        <v>128</v>
      </c>
      <c r="D174" s="202" t="s">
        <v>297</v>
      </c>
      <c r="E174" s="202" t="s">
        <v>298</v>
      </c>
      <c r="F174" s="202" t="s">
        <v>299</v>
      </c>
      <c r="G174" t="str">
        <f t="shared" si="2"/>
        <v>3-priv.</v>
      </c>
    </row>
    <row r="175" spans="1:7" ht="60" x14ac:dyDescent="0.2">
      <c r="A175" s="201" t="s">
        <v>282</v>
      </c>
      <c r="B175" s="202" t="s">
        <v>120</v>
      </c>
      <c r="C175" s="202" t="s">
        <v>128</v>
      </c>
      <c r="D175" s="202" t="s">
        <v>297</v>
      </c>
      <c r="E175" s="202" t="s">
        <v>298</v>
      </c>
      <c r="F175" s="202" t="s">
        <v>299</v>
      </c>
      <c r="G175" t="str">
        <f t="shared" si="2"/>
        <v>3-priv.</v>
      </c>
    </row>
    <row r="176" spans="1:7" ht="30" x14ac:dyDescent="0.2">
      <c r="A176" s="201" t="s">
        <v>282</v>
      </c>
      <c r="B176" s="202" t="s">
        <v>112</v>
      </c>
      <c r="C176" s="202" t="s">
        <v>113</v>
      </c>
      <c r="D176" s="202" t="s">
        <v>300</v>
      </c>
      <c r="E176" s="202" t="s">
        <v>301</v>
      </c>
      <c r="F176" s="202" t="s">
        <v>302</v>
      </c>
      <c r="G176" t="str">
        <f t="shared" si="2"/>
        <v>1-staatl.</v>
      </c>
    </row>
    <row r="177" spans="1:7" ht="30" x14ac:dyDescent="0.2">
      <c r="A177" s="201" t="s">
        <v>282</v>
      </c>
      <c r="B177" s="202" t="s">
        <v>112</v>
      </c>
      <c r="C177" s="202" t="s">
        <v>113</v>
      </c>
      <c r="D177" s="202" t="s">
        <v>300</v>
      </c>
      <c r="E177" s="202" t="s">
        <v>301</v>
      </c>
      <c r="F177" s="202" t="s">
        <v>302</v>
      </c>
      <c r="G177" t="str">
        <f t="shared" si="2"/>
        <v>1-staatl.</v>
      </c>
    </row>
    <row r="178" spans="1:7" ht="30" x14ac:dyDescent="0.2">
      <c r="A178" s="201" t="s">
        <v>282</v>
      </c>
      <c r="B178" s="202" t="s">
        <v>112</v>
      </c>
      <c r="C178" s="202" t="s">
        <v>113</v>
      </c>
      <c r="D178" s="202" t="s">
        <v>300</v>
      </c>
      <c r="E178" s="202" t="s">
        <v>301</v>
      </c>
      <c r="F178" s="202" t="s">
        <v>302</v>
      </c>
      <c r="G178" t="str">
        <f t="shared" si="2"/>
        <v>1-staatl.</v>
      </c>
    </row>
    <row r="179" spans="1:7" ht="30" x14ac:dyDescent="0.2">
      <c r="A179" s="201" t="s">
        <v>282</v>
      </c>
      <c r="B179" s="202" t="s">
        <v>112</v>
      </c>
      <c r="C179" s="202" t="s">
        <v>113</v>
      </c>
      <c r="D179" s="202" t="s">
        <v>300</v>
      </c>
      <c r="E179" s="202" t="s">
        <v>301</v>
      </c>
      <c r="F179" s="202" t="s">
        <v>302</v>
      </c>
      <c r="G179" t="str">
        <f t="shared" si="2"/>
        <v>1-staatl.</v>
      </c>
    </row>
    <row r="180" spans="1:7" ht="30" x14ac:dyDescent="0.2">
      <c r="A180" s="201" t="s">
        <v>303</v>
      </c>
      <c r="B180" s="202" t="s">
        <v>147</v>
      </c>
      <c r="C180" s="202" t="s">
        <v>148</v>
      </c>
      <c r="D180" s="202" t="s">
        <v>304</v>
      </c>
      <c r="E180" s="202" t="s">
        <v>305</v>
      </c>
      <c r="F180" s="202" t="s">
        <v>306</v>
      </c>
      <c r="G180" t="str">
        <f t="shared" si="2"/>
        <v>2-komm.</v>
      </c>
    </row>
    <row r="181" spans="1:7" ht="30" x14ac:dyDescent="0.2">
      <c r="A181" s="201" t="s">
        <v>303</v>
      </c>
      <c r="B181" s="202" t="s">
        <v>147</v>
      </c>
      <c r="C181" s="202" t="s">
        <v>148</v>
      </c>
      <c r="D181" s="202" t="s">
        <v>304</v>
      </c>
      <c r="E181" s="202" t="s">
        <v>305</v>
      </c>
      <c r="F181" s="202" t="s">
        <v>306</v>
      </c>
      <c r="G181" t="str">
        <f t="shared" si="2"/>
        <v>2-komm.</v>
      </c>
    </row>
    <row r="182" spans="1:7" ht="30" x14ac:dyDescent="0.2">
      <c r="A182" s="201" t="s">
        <v>303</v>
      </c>
      <c r="B182" s="202" t="s">
        <v>147</v>
      </c>
      <c r="C182" s="202" t="s">
        <v>148</v>
      </c>
      <c r="D182" s="202" t="s">
        <v>304</v>
      </c>
      <c r="E182" s="202" t="s">
        <v>305</v>
      </c>
      <c r="F182" s="202" t="s">
        <v>306</v>
      </c>
      <c r="G182" t="str">
        <f t="shared" si="2"/>
        <v>2-komm.</v>
      </c>
    </row>
    <row r="183" spans="1:7" ht="30" x14ac:dyDescent="0.2">
      <c r="A183" s="201" t="s">
        <v>303</v>
      </c>
      <c r="B183" s="202" t="s">
        <v>147</v>
      </c>
      <c r="C183" s="202" t="s">
        <v>148</v>
      </c>
      <c r="D183" s="202" t="s">
        <v>304</v>
      </c>
      <c r="E183" s="202" t="s">
        <v>305</v>
      </c>
      <c r="F183" s="202" t="s">
        <v>306</v>
      </c>
      <c r="G183" t="str">
        <f t="shared" si="2"/>
        <v>2-komm.</v>
      </c>
    </row>
    <row r="184" spans="1:7" ht="30" x14ac:dyDescent="0.2">
      <c r="A184" s="201" t="s">
        <v>303</v>
      </c>
      <c r="B184" s="202" t="s">
        <v>147</v>
      </c>
      <c r="C184" s="202" t="s">
        <v>148</v>
      </c>
      <c r="D184" s="202" t="s">
        <v>304</v>
      </c>
      <c r="E184" s="202" t="s">
        <v>305</v>
      </c>
      <c r="F184" s="202" t="s">
        <v>306</v>
      </c>
      <c r="G184" t="str">
        <f t="shared" si="2"/>
        <v>2-komm.</v>
      </c>
    </row>
    <row r="185" spans="1:7" ht="45" x14ac:dyDescent="0.2">
      <c r="A185" s="201" t="s">
        <v>303</v>
      </c>
      <c r="B185" s="202" t="s">
        <v>120</v>
      </c>
      <c r="C185" s="202" t="s">
        <v>128</v>
      </c>
      <c r="D185" s="202" t="s">
        <v>307</v>
      </c>
      <c r="E185" s="202" t="s">
        <v>308</v>
      </c>
      <c r="F185" s="202" t="s">
        <v>306</v>
      </c>
      <c r="G185" t="str">
        <f t="shared" si="2"/>
        <v>3-priv.</v>
      </c>
    </row>
    <row r="186" spans="1:7" ht="45" x14ac:dyDescent="0.2">
      <c r="A186" s="201" t="s">
        <v>303</v>
      </c>
      <c r="B186" s="202" t="s">
        <v>120</v>
      </c>
      <c r="C186" s="202" t="s">
        <v>128</v>
      </c>
      <c r="D186" s="202" t="s">
        <v>307</v>
      </c>
      <c r="E186" s="202" t="s">
        <v>308</v>
      </c>
      <c r="F186" s="202" t="s">
        <v>306</v>
      </c>
      <c r="G186" t="str">
        <f t="shared" si="2"/>
        <v>3-priv.</v>
      </c>
    </row>
    <row r="187" spans="1:7" ht="45" x14ac:dyDescent="0.2">
      <c r="A187" s="201" t="s">
        <v>303</v>
      </c>
      <c r="B187" s="202" t="s">
        <v>120</v>
      </c>
      <c r="C187" s="202" t="s">
        <v>128</v>
      </c>
      <c r="D187" s="202" t="s">
        <v>307</v>
      </c>
      <c r="E187" s="202" t="s">
        <v>308</v>
      </c>
      <c r="F187" s="202" t="s">
        <v>306</v>
      </c>
      <c r="G187" t="str">
        <f t="shared" si="2"/>
        <v>3-priv.</v>
      </c>
    </row>
    <row r="188" spans="1:7" ht="60" x14ac:dyDescent="0.2">
      <c r="A188" s="201" t="s">
        <v>303</v>
      </c>
      <c r="B188" s="202" t="s">
        <v>120</v>
      </c>
      <c r="C188" s="202" t="s">
        <v>128</v>
      </c>
      <c r="D188" s="202" t="s">
        <v>309</v>
      </c>
      <c r="E188" s="202" t="s">
        <v>310</v>
      </c>
      <c r="F188" s="202" t="s">
        <v>311</v>
      </c>
      <c r="G188" t="str">
        <f t="shared" si="2"/>
        <v>3-priv.</v>
      </c>
    </row>
    <row r="189" spans="1:7" ht="60" x14ac:dyDescent="0.2">
      <c r="A189" s="201" t="s">
        <v>303</v>
      </c>
      <c r="B189" s="202" t="s">
        <v>120</v>
      </c>
      <c r="C189" s="202" t="s">
        <v>128</v>
      </c>
      <c r="D189" s="202" t="s">
        <v>309</v>
      </c>
      <c r="E189" s="202" t="s">
        <v>310</v>
      </c>
      <c r="F189" s="202" t="s">
        <v>311</v>
      </c>
      <c r="G189" t="str">
        <f t="shared" si="2"/>
        <v>3-priv.</v>
      </c>
    </row>
    <row r="190" spans="1:7" ht="60" x14ac:dyDescent="0.2">
      <c r="A190" s="201" t="s">
        <v>303</v>
      </c>
      <c r="B190" s="202" t="s">
        <v>120</v>
      </c>
      <c r="C190" s="202" t="s">
        <v>128</v>
      </c>
      <c r="D190" s="202" t="s">
        <v>309</v>
      </c>
      <c r="E190" s="202" t="s">
        <v>310</v>
      </c>
      <c r="F190" s="202" t="s">
        <v>311</v>
      </c>
      <c r="G190" t="str">
        <f t="shared" si="2"/>
        <v>3-priv.</v>
      </c>
    </row>
    <row r="191" spans="1:7" ht="60" x14ac:dyDescent="0.2">
      <c r="A191" s="201" t="s">
        <v>303</v>
      </c>
      <c r="B191" s="202" t="s">
        <v>120</v>
      </c>
      <c r="C191" s="202" t="s">
        <v>128</v>
      </c>
      <c r="D191" s="202" t="s">
        <v>309</v>
      </c>
      <c r="E191" s="202" t="s">
        <v>310</v>
      </c>
      <c r="F191" s="202" t="s">
        <v>311</v>
      </c>
      <c r="G191" t="str">
        <f t="shared" si="2"/>
        <v>3-priv.</v>
      </c>
    </row>
    <row r="192" spans="1:7" ht="45" x14ac:dyDescent="0.2">
      <c r="A192" s="201" t="s">
        <v>303</v>
      </c>
      <c r="B192" s="202" t="s">
        <v>120</v>
      </c>
      <c r="C192" s="202" t="s">
        <v>128</v>
      </c>
      <c r="D192" s="202" t="s">
        <v>312</v>
      </c>
      <c r="E192" s="202" t="s">
        <v>313</v>
      </c>
      <c r="F192" s="202" t="s">
        <v>314</v>
      </c>
      <c r="G192" t="str">
        <f t="shared" si="2"/>
        <v>3-priv.</v>
      </c>
    </row>
    <row r="193" spans="1:7" ht="45" x14ac:dyDescent="0.2">
      <c r="A193" s="201" t="s">
        <v>303</v>
      </c>
      <c r="B193" s="202" t="s">
        <v>120</v>
      </c>
      <c r="C193" s="202" t="s">
        <v>128</v>
      </c>
      <c r="D193" s="202" t="s">
        <v>312</v>
      </c>
      <c r="E193" s="202" t="s">
        <v>313</v>
      </c>
      <c r="F193" s="202" t="s">
        <v>314</v>
      </c>
      <c r="G193" t="str">
        <f t="shared" si="2"/>
        <v>3-priv.</v>
      </c>
    </row>
    <row r="194" spans="1:7" ht="45" x14ac:dyDescent="0.2">
      <c r="A194" s="201" t="s">
        <v>303</v>
      </c>
      <c r="B194" s="202" t="s">
        <v>120</v>
      </c>
      <c r="C194" s="202" t="s">
        <v>128</v>
      </c>
      <c r="D194" s="202" t="s">
        <v>312</v>
      </c>
      <c r="E194" s="202" t="s">
        <v>313</v>
      </c>
      <c r="F194" s="202" t="s">
        <v>314</v>
      </c>
      <c r="G194" t="str">
        <f t="shared" si="2"/>
        <v>3-priv.</v>
      </c>
    </row>
    <row r="195" spans="1:7" ht="30" x14ac:dyDescent="0.2">
      <c r="A195" s="201" t="s">
        <v>303</v>
      </c>
      <c r="B195" s="202" t="s">
        <v>112</v>
      </c>
      <c r="C195" s="202" t="s">
        <v>113</v>
      </c>
      <c r="D195" s="202" t="s">
        <v>315</v>
      </c>
      <c r="E195" s="202" t="s">
        <v>316</v>
      </c>
      <c r="F195" s="202" t="s">
        <v>317</v>
      </c>
      <c r="G195" t="str">
        <f t="shared" si="2"/>
        <v>1-staatl.</v>
      </c>
    </row>
    <row r="196" spans="1:7" ht="30" x14ac:dyDescent="0.2">
      <c r="A196" s="201" t="s">
        <v>303</v>
      </c>
      <c r="B196" s="202" t="s">
        <v>112</v>
      </c>
      <c r="C196" s="202" t="s">
        <v>113</v>
      </c>
      <c r="D196" s="202" t="s">
        <v>315</v>
      </c>
      <c r="E196" s="202" t="s">
        <v>316</v>
      </c>
      <c r="F196" s="202" t="s">
        <v>317</v>
      </c>
      <c r="G196" t="str">
        <f t="shared" ref="G196:G210" si="3">B196</f>
        <v>1-staatl.</v>
      </c>
    </row>
    <row r="197" spans="1:7" ht="60" x14ac:dyDescent="0.2">
      <c r="A197" s="201" t="s">
        <v>303</v>
      </c>
      <c r="B197" s="202" t="s">
        <v>120</v>
      </c>
      <c r="C197" s="202" t="s">
        <v>128</v>
      </c>
      <c r="D197" s="202" t="s">
        <v>318</v>
      </c>
      <c r="E197" s="202" t="s">
        <v>319</v>
      </c>
      <c r="F197" s="202" t="s">
        <v>320</v>
      </c>
      <c r="G197" t="str">
        <f t="shared" si="3"/>
        <v>3-priv.</v>
      </c>
    </row>
    <row r="198" spans="1:7" ht="60" x14ac:dyDescent="0.2">
      <c r="A198" s="201" t="s">
        <v>303</v>
      </c>
      <c r="B198" s="202" t="s">
        <v>120</v>
      </c>
      <c r="C198" s="202" t="s">
        <v>128</v>
      </c>
      <c r="D198" s="202" t="s">
        <v>318</v>
      </c>
      <c r="E198" s="202" t="s">
        <v>319</v>
      </c>
      <c r="F198" s="202" t="s">
        <v>320</v>
      </c>
      <c r="G198" t="str">
        <f t="shared" si="3"/>
        <v>3-priv.</v>
      </c>
    </row>
    <row r="199" spans="1:7" ht="60" x14ac:dyDescent="0.2">
      <c r="A199" s="201" t="s">
        <v>303</v>
      </c>
      <c r="B199" s="202" t="s">
        <v>120</v>
      </c>
      <c r="C199" s="202" t="s">
        <v>128</v>
      </c>
      <c r="D199" s="202" t="s">
        <v>318</v>
      </c>
      <c r="E199" s="202" t="s">
        <v>319</v>
      </c>
      <c r="F199" s="202" t="s">
        <v>320</v>
      </c>
      <c r="G199" t="str">
        <f t="shared" si="3"/>
        <v>3-priv.</v>
      </c>
    </row>
    <row r="200" spans="1:7" ht="45" x14ac:dyDescent="0.2">
      <c r="A200" s="201" t="s">
        <v>303</v>
      </c>
      <c r="B200" s="202" t="s">
        <v>147</v>
      </c>
      <c r="C200" s="202" t="s">
        <v>148</v>
      </c>
      <c r="D200" s="202" t="s">
        <v>321</v>
      </c>
      <c r="E200" s="202" t="s">
        <v>322</v>
      </c>
      <c r="F200" s="202" t="s">
        <v>323</v>
      </c>
      <c r="G200" t="str">
        <f t="shared" si="3"/>
        <v>2-komm.</v>
      </c>
    </row>
    <row r="201" spans="1:7" ht="45" x14ac:dyDescent="0.2">
      <c r="A201" s="201" t="s">
        <v>303</v>
      </c>
      <c r="B201" s="202" t="s">
        <v>147</v>
      </c>
      <c r="C201" s="202" t="s">
        <v>148</v>
      </c>
      <c r="D201" s="202" t="s">
        <v>321</v>
      </c>
      <c r="E201" s="202" t="s">
        <v>322</v>
      </c>
      <c r="F201" s="202" t="s">
        <v>323</v>
      </c>
      <c r="G201" t="str">
        <f t="shared" si="3"/>
        <v>2-komm.</v>
      </c>
    </row>
    <row r="202" spans="1:7" ht="45" x14ac:dyDescent="0.2">
      <c r="A202" s="201" t="s">
        <v>303</v>
      </c>
      <c r="B202" s="202" t="s">
        <v>112</v>
      </c>
      <c r="C202" s="202" t="s">
        <v>113</v>
      </c>
      <c r="D202" s="202" t="s">
        <v>324</v>
      </c>
      <c r="E202" s="202" t="s">
        <v>325</v>
      </c>
      <c r="F202" s="202" t="s">
        <v>326</v>
      </c>
      <c r="G202" t="str">
        <f t="shared" si="3"/>
        <v>1-staatl.</v>
      </c>
    </row>
    <row r="203" spans="1:7" ht="30" x14ac:dyDescent="0.2">
      <c r="A203" s="201" t="s">
        <v>303</v>
      </c>
      <c r="B203" s="202" t="s">
        <v>112</v>
      </c>
      <c r="C203" s="202" t="s">
        <v>113</v>
      </c>
      <c r="D203" s="202" t="s">
        <v>327</v>
      </c>
      <c r="E203" s="202" t="s">
        <v>328</v>
      </c>
      <c r="F203" s="202" t="s">
        <v>329</v>
      </c>
      <c r="G203" t="str">
        <f t="shared" si="3"/>
        <v>1-staatl.</v>
      </c>
    </row>
    <row r="204" spans="1:7" ht="30" x14ac:dyDescent="0.2">
      <c r="A204" s="201" t="s">
        <v>303</v>
      </c>
      <c r="B204" s="202" t="s">
        <v>112</v>
      </c>
      <c r="C204" s="202" t="s">
        <v>113</v>
      </c>
      <c r="D204" s="202" t="s">
        <v>327</v>
      </c>
      <c r="E204" s="202" t="s">
        <v>328</v>
      </c>
      <c r="F204" s="202" t="s">
        <v>329</v>
      </c>
      <c r="G204" t="str">
        <f t="shared" si="3"/>
        <v>1-staatl.</v>
      </c>
    </row>
    <row r="205" spans="1:7" ht="30" x14ac:dyDescent="0.2">
      <c r="A205" s="201" t="s">
        <v>303</v>
      </c>
      <c r="B205" s="202" t="s">
        <v>112</v>
      </c>
      <c r="C205" s="202" t="s">
        <v>113</v>
      </c>
      <c r="D205" s="202" t="s">
        <v>330</v>
      </c>
      <c r="E205" s="202" t="s">
        <v>331</v>
      </c>
      <c r="F205" s="202" t="s">
        <v>332</v>
      </c>
      <c r="G205" t="str">
        <f t="shared" si="3"/>
        <v>1-staatl.</v>
      </c>
    </row>
    <row r="206" spans="1:7" ht="30" x14ac:dyDescent="0.2">
      <c r="A206" s="201" t="s">
        <v>303</v>
      </c>
      <c r="B206" s="202" t="s">
        <v>112</v>
      </c>
      <c r="C206" s="202" t="s">
        <v>113</v>
      </c>
      <c r="D206" s="202" t="s">
        <v>330</v>
      </c>
      <c r="E206" s="202" t="s">
        <v>331</v>
      </c>
      <c r="F206" s="202" t="s">
        <v>332</v>
      </c>
      <c r="G206" t="str">
        <f t="shared" si="3"/>
        <v>1-staatl.</v>
      </c>
    </row>
    <row r="207" spans="1:7" ht="30" x14ac:dyDescent="0.2">
      <c r="A207" s="201" t="s">
        <v>303</v>
      </c>
      <c r="B207" s="202" t="s">
        <v>147</v>
      </c>
      <c r="C207" s="202" t="s">
        <v>148</v>
      </c>
      <c r="D207" s="202" t="s">
        <v>333</v>
      </c>
      <c r="E207" s="202" t="s">
        <v>334</v>
      </c>
      <c r="F207" s="202" t="s">
        <v>335</v>
      </c>
      <c r="G207" t="str">
        <f t="shared" si="3"/>
        <v>2-komm.</v>
      </c>
    </row>
    <row r="208" spans="1:7" ht="30" x14ac:dyDescent="0.2">
      <c r="A208" s="201" t="s">
        <v>303</v>
      </c>
      <c r="B208" s="202" t="s">
        <v>147</v>
      </c>
      <c r="C208" s="202" t="s">
        <v>148</v>
      </c>
      <c r="D208" s="202" t="s">
        <v>333</v>
      </c>
      <c r="E208" s="202" t="s">
        <v>334</v>
      </c>
      <c r="F208" s="202" t="s">
        <v>335</v>
      </c>
      <c r="G208" t="str">
        <f t="shared" si="3"/>
        <v>2-komm.</v>
      </c>
    </row>
    <row r="209" spans="1:7" ht="30" x14ac:dyDescent="0.2">
      <c r="A209" s="201" t="s">
        <v>303</v>
      </c>
      <c r="B209" s="202" t="s">
        <v>147</v>
      </c>
      <c r="C209" s="202" t="s">
        <v>148</v>
      </c>
      <c r="D209" s="202" t="s">
        <v>333</v>
      </c>
      <c r="E209" s="202" t="s">
        <v>334</v>
      </c>
      <c r="F209" s="202" t="s">
        <v>335</v>
      </c>
      <c r="G209" t="str">
        <f t="shared" si="3"/>
        <v>2-komm.</v>
      </c>
    </row>
    <row r="210" spans="1:7" ht="45.75" thickBot="1" x14ac:dyDescent="0.25">
      <c r="A210" s="203" t="s">
        <v>303</v>
      </c>
      <c r="B210" s="204" t="s">
        <v>120</v>
      </c>
      <c r="C210" s="204" t="s">
        <v>128</v>
      </c>
      <c r="D210" s="204" t="s">
        <v>336</v>
      </c>
      <c r="E210" s="204" t="s">
        <v>337</v>
      </c>
      <c r="F210" s="204" t="s">
        <v>306</v>
      </c>
      <c r="G210" t="str">
        <f t="shared" si="3"/>
        <v>3-priv.</v>
      </c>
    </row>
  </sheetData>
  <sheetProtection sheet="1" objects="1" scenarios="1"/>
  <autoFilter ref="A2:G2" xr:uid="{00000000-0009-0000-0000-000004000000}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Logo</vt:lpstr>
      <vt:lpstr>Schule</vt:lpstr>
      <vt:lpstr>Formblatt1</vt:lpstr>
      <vt:lpstr>Formblatt2</vt:lpstr>
      <vt:lpstr>3- und 4-stufig</vt:lpstr>
      <vt:lpstr>2-stufig</vt:lpstr>
      <vt:lpstr>Schulverzeichnis</vt:lpstr>
      <vt:lpstr>Formblatt1!Druckbereich</vt:lpstr>
      <vt:lpstr>Formblatt2!Druckbereich</vt:lpstr>
      <vt:lpstr>Logo!Druckbereich</vt:lpstr>
      <vt:lpstr>Schule!Druckbereich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 VII/9</dc:creator>
  <cp:lastModifiedBy>Rosmann, Matthias (StMUK)</cp:lastModifiedBy>
  <cp:lastPrinted>2024-09-18T13:04:35Z</cp:lastPrinted>
  <dcterms:created xsi:type="dcterms:W3CDTF">2000-05-02T12:31:37Z</dcterms:created>
  <dcterms:modified xsi:type="dcterms:W3CDTF">2026-03-17T19:08:24Z</dcterms:modified>
</cp:coreProperties>
</file>