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DieseArbeitsmappe"/>
  <mc:AlternateContent xmlns:mc="http://schemas.openxmlformats.org/markup-compatibility/2006">
    <mc:Choice Requires="x15">
      <x15ac:absPath xmlns:x15ac="http://schemas.microsoft.com/office/spreadsheetml/2010/11/ac" url="G:\StMUK\Abteilungen\Abteilung VII\Referat VII_3\Gemeinsame Dateien\LEBE_Lehrerbedarf_Fachklassennummern\2025\LEBE Arbeitsdatei\BFS-FS-FAK\Fremdsprachen\"/>
    </mc:Choice>
  </mc:AlternateContent>
  <xr:revisionPtr revIDLastSave="0" documentId="13_ncr:1_{C8D5D8F2-F0AC-462F-BE99-C198F335E8AC}" xr6:coauthVersionLast="36" xr6:coauthVersionMax="36" xr10:uidLastSave="{00000000-0000-0000-0000-000000000000}"/>
  <bookViews>
    <workbookView xWindow="0" yWindow="0" windowWidth="15375" windowHeight="6150" xr2:uid="{00000000-000D-0000-FFFF-FFFF00000000}"/>
  </bookViews>
  <sheets>
    <sheet name="Logo" sheetId="4" r:id="rId1"/>
    <sheet name="BasisinfoFAK" sheetId="3" r:id="rId2"/>
    <sheet name="FAK" sheetId="6" r:id="rId3"/>
    <sheet name="BasisinfoBFS" sheetId="5" r:id="rId4"/>
    <sheet name="BFS" sheetId="1" r:id="rId5"/>
  </sheets>
  <definedNames>
    <definedName name="_xlnm.Recorder">#REF!</definedName>
    <definedName name="_xlnm.Print_Area" localSheetId="3">BasisinfoBFS!$A$1:$R$18</definedName>
    <definedName name="_xlnm.Print_Area" localSheetId="1">BasisinfoFAK!$A$1:$F$16</definedName>
    <definedName name="_xlnm.Print_Area" localSheetId="4">BFS!$A$1:$T$53</definedName>
    <definedName name="_xlnm.Print_Area" localSheetId="2">FAK!$A$1:$S$54</definedName>
    <definedName name="_xlnm.Print_Area" localSheetId="0">Logo!$A$1:$J$26</definedName>
    <definedName name="Mappe_Elektro">#REF!</definedName>
  </definedNames>
  <calcPr calcId="191029"/>
</workbook>
</file>

<file path=xl/calcChain.xml><?xml version="1.0" encoding="utf-8"?>
<calcChain xmlns="http://schemas.openxmlformats.org/spreadsheetml/2006/main">
  <c r="T31" i="1" l="1"/>
  <c r="T30" i="1"/>
  <c r="T21" i="1" l="1"/>
  <c r="T29" i="1"/>
  <c r="O30" i="1"/>
  <c r="Q31" i="1"/>
  <c r="D39" i="1" s="1"/>
  <c r="T39" i="1" s="1"/>
  <c r="O31" i="1"/>
  <c r="T24" i="1"/>
  <c r="T25" i="1"/>
  <c r="T26" i="1"/>
  <c r="T28" i="1"/>
  <c r="R30" i="1" l="1"/>
  <c r="D40" i="1"/>
  <c r="T40" i="1" s="1"/>
  <c r="N40" i="1"/>
  <c r="N39" i="1"/>
  <c r="T13" i="1" l="1"/>
  <c r="T14" i="1"/>
  <c r="T15" i="1"/>
  <c r="T16" i="1"/>
  <c r="T17" i="1"/>
  <c r="T18" i="1"/>
  <c r="T19" i="1"/>
  <c r="T20" i="1"/>
  <c r="N12" i="1"/>
  <c r="T12" i="1" s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T27" i="1" s="1"/>
  <c r="N28" i="1"/>
  <c r="N29" i="1"/>
  <c r="N11" i="1"/>
  <c r="S31" i="1"/>
  <c r="H31" i="1"/>
  <c r="E31" i="1"/>
  <c r="C31" i="1"/>
  <c r="C9" i="5" l="1"/>
  <c r="D9" i="5"/>
  <c r="E11" i="3" l="1"/>
  <c r="D11" i="3"/>
  <c r="C11" i="3"/>
  <c r="M10" i="5"/>
  <c r="S27" i="6" l="1"/>
  <c r="N27" i="6"/>
  <c r="G27" i="6"/>
  <c r="C10" i="3"/>
  <c r="S13" i="6"/>
  <c r="S14" i="6"/>
  <c r="S15" i="6"/>
  <c r="S16" i="6"/>
  <c r="S17" i="6"/>
  <c r="S18" i="6"/>
  <c r="S19" i="6"/>
  <c r="N12" i="6"/>
  <c r="G12" i="6"/>
  <c r="S12" i="6"/>
  <c r="N11" i="6"/>
  <c r="G11" i="6"/>
  <c r="J11" i="6"/>
  <c r="S11" i="6"/>
  <c r="N20" i="6"/>
  <c r="G20" i="6"/>
  <c r="J20" i="6"/>
  <c r="Q20" i="6"/>
  <c r="S20" i="6"/>
  <c r="G13" i="6"/>
  <c r="G14" i="6"/>
  <c r="G15" i="6"/>
  <c r="G16" i="6"/>
  <c r="G17" i="6"/>
  <c r="G18" i="6"/>
  <c r="G19" i="6"/>
  <c r="N13" i="6"/>
  <c r="N14" i="6"/>
  <c r="N15" i="6"/>
  <c r="N16" i="6"/>
  <c r="N17" i="6"/>
  <c r="N18" i="6"/>
  <c r="N19" i="6"/>
  <c r="G21" i="6"/>
  <c r="N21" i="6"/>
  <c r="S21" i="6"/>
  <c r="G22" i="6"/>
  <c r="N22" i="6"/>
  <c r="S22" i="6"/>
  <c r="G23" i="6"/>
  <c r="N23" i="6"/>
  <c r="S23" i="6"/>
  <c r="G24" i="6"/>
  <c r="N24" i="6"/>
  <c r="S24" i="6"/>
  <c r="G25" i="6"/>
  <c r="N25" i="6"/>
  <c r="S25" i="6"/>
  <c r="G26" i="6"/>
  <c r="N26" i="6"/>
  <c r="S26" i="6"/>
  <c r="G28" i="6"/>
  <c r="N28" i="6"/>
  <c r="S28" i="6"/>
  <c r="G29" i="6"/>
  <c r="J29" i="6"/>
  <c r="N29" i="6"/>
  <c r="Q29" i="6"/>
  <c r="S29" i="6"/>
  <c r="G30" i="6"/>
  <c r="N30" i="6"/>
  <c r="S30" i="6"/>
  <c r="G31" i="6"/>
  <c r="N31" i="6"/>
  <c r="S31" i="6"/>
  <c r="G32" i="6"/>
  <c r="N32" i="6"/>
  <c r="S32" i="6"/>
  <c r="G33" i="6"/>
  <c r="N33" i="6"/>
  <c r="S33" i="6"/>
  <c r="G34" i="6"/>
  <c r="N34" i="6"/>
  <c r="S34" i="6"/>
  <c r="G35" i="6"/>
  <c r="N35" i="6"/>
  <c r="S35" i="6"/>
  <c r="G36" i="6"/>
  <c r="N36" i="6"/>
  <c r="S36" i="6"/>
  <c r="G37" i="6"/>
  <c r="N37" i="6"/>
  <c r="S37" i="6"/>
  <c r="C39" i="6"/>
  <c r="E39" i="6"/>
  <c r="H39" i="6"/>
  <c r="O39" i="6"/>
  <c r="R39" i="6"/>
  <c r="L9" i="5"/>
  <c r="K9" i="5"/>
  <c r="J9" i="5"/>
  <c r="I9" i="5"/>
  <c r="H9" i="5"/>
  <c r="G9" i="5"/>
  <c r="F9" i="5"/>
  <c r="E9" i="5"/>
  <c r="H10" i="5"/>
  <c r="H11" i="5" s="1"/>
  <c r="C10" i="5"/>
  <c r="C11" i="5" s="1"/>
  <c r="D10" i="3"/>
  <c r="E10" i="3"/>
  <c r="J21" i="1"/>
  <c r="G21" i="1"/>
  <c r="G22" i="1"/>
  <c r="T22" i="1" s="1"/>
  <c r="G23" i="1"/>
  <c r="T23" i="1" s="1"/>
  <c r="G24" i="1"/>
  <c r="G25" i="1"/>
  <c r="G26" i="1"/>
  <c r="G27" i="1"/>
  <c r="G28" i="1"/>
  <c r="G29" i="1"/>
  <c r="G12" i="1"/>
  <c r="G13" i="1"/>
  <c r="G14" i="1"/>
  <c r="G15" i="1"/>
  <c r="G16" i="1"/>
  <c r="G17" i="1"/>
  <c r="G18" i="1"/>
  <c r="G19" i="1"/>
  <c r="G20" i="1"/>
  <c r="J11" i="1"/>
  <c r="G11" i="1"/>
  <c r="N39" i="6" l="1"/>
  <c r="Q39" i="6"/>
  <c r="J39" i="6"/>
  <c r="G39" i="6"/>
  <c r="S39" i="6"/>
  <c r="T11" i="1"/>
  <c r="J31" i="1"/>
</calcChain>
</file>

<file path=xl/sharedStrings.xml><?xml version="1.0" encoding="utf-8"?>
<sst xmlns="http://schemas.openxmlformats.org/spreadsheetml/2006/main" count="421" uniqueCount="108">
  <si>
    <t>Ermittlung des Gesamtbedarfs an Lehrerwochenstunden an Berufsfachschulen für Fremdsprachenberufe</t>
  </si>
  <si>
    <t>Schule:</t>
  </si>
  <si>
    <t>Schulnr.:</t>
  </si>
  <si>
    <t>Schuljahr:</t>
  </si>
  <si>
    <t>Grundbedarf</t>
  </si>
  <si>
    <t>Zusatzbedarf</t>
  </si>
  <si>
    <t xml:space="preserve">Abzüge </t>
  </si>
  <si>
    <t>Gesamt</t>
  </si>
  <si>
    <t>(Gruppenbildung i. fachl. Unterricht, Wahlunterricht)</t>
  </si>
  <si>
    <t>Fachgebiete</t>
  </si>
  <si>
    <t>Zweite Fremdsprache</t>
  </si>
  <si>
    <t>Klassengrößen</t>
  </si>
  <si>
    <t>.</t>
  </si>
  <si>
    <t>Bezeich-nung der Klasse    (Erste Fremd-  sprache)</t>
  </si>
  <si>
    <t>Stunden-faktor</t>
  </si>
  <si>
    <t>Summe</t>
  </si>
  <si>
    <t>Zahl der Schüler pro Klasse</t>
  </si>
  <si>
    <t>&lt;16 S.</t>
  </si>
  <si>
    <t>16-27 S.</t>
  </si>
  <si>
    <t>&gt; 27 S.</t>
  </si>
  <si>
    <t>für nicht erteilten Pflichtunter-richt in Lehrer-Wo.Std.</t>
  </si>
  <si>
    <t>Lehrer-wochen- stunden</t>
  </si>
  <si>
    <t>Schulj.</t>
  </si>
  <si>
    <t>1. E/Fr</t>
  </si>
  <si>
    <t>22</t>
  </si>
  <si>
    <t xml:space="preserve">     ---</t>
  </si>
  <si>
    <t>1. I/R/Sp</t>
  </si>
  <si>
    <t>2. E/I/Sp</t>
  </si>
  <si>
    <t>11</t>
  </si>
  <si>
    <t>21</t>
  </si>
  <si>
    <t>2. Frz/R</t>
  </si>
  <si>
    <t>3.</t>
  </si>
  <si>
    <t>-------</t>
  </si>
  <si>
    <t>*</t>
  </si>
  <si>
    <t xml:space="preserve">bei einer Schülerzahl &gt; 16. Bei Parallelklassen mit derselben Ersten Fremdsprache gilt: </t>
  </si>
  <si>
    <t xml:space="preserve">                                                                                     </t>
  </si>
  <si>
    <t>**</t>
  </si>
  <si>
    <t>Die maximal mögliche Zahl der Zweiten Fremdsprachen ist abhängig von der Gesamtzahl der Schüler pro Jahrgangsstufe.</t>
  </si>
  <si>
    <t>&lt;16 Schüler: 1 Zweite Fremdsprache</t>
  </si>
  <si>
    <t>16 - 32 Schüler: maximal 2 Zweite Fremdsprachen sind möglich.</t>
  </si>
  <si>
    <t xml:space="preserve">Im Übrigen gilt: </t>
  </si>
  <si>
    <t xml:space="preserve">maximale Anzahl der Zweiten Fremdsprachen  =   Gesamtzahl der Schüler pro Jahrgangsstufe </t>
  </si>
  <si>
    <t>(Gruppenbildung im fachlichen Unterricht, Wahlunterricht)</t>
  </si>
  <si>
    <t>Aufbaukurse für Zweite Fremdsprachen</t>
  </si>
  <si>
    <t>Zahl der Zweiten Fremd- sprachen pro Studienjahr     * *</t>
  </si>
  <si>
    <t>Zahl der Studieren-  den pro Klasse</t>
  </si>
  <si>
    <t>Zahl der Kurse pro Studienjahr (mit mind. je 8 Schülern)</t>
  </si>
  <si>
    <t>Stud.jahr</t>
  </si>
  <si>
    <t>1.</t>
  </si>
  <si>
    <t>2.</t>
  </si>
  <si>
    <t>E</t>
  </si>
  <si>
    <t>Sp</t>
  </si>
  <si>
    <t>Frz</t>
  </si>
  <si>
    <t>It</t>
  </si>
  <si>
    <t>R</t>
  </si>
  <si>
    <t>Die maximal mögliche Zahl weiterer Fachgebiete ist abhängig von der Gesamtzahl der Studierenden pro Studienjahr.</t>
  </si>
  <si>
    <t>16 - 32 Studierende: 1 weiteres Fachgebiet ist möglich.</t>
  </si>
  <si>
    <t xml:space="preserve">maximale Anzahl der weiteren Fachgebiete =   Gesamtzahl der Stud. pro Studienjahr </t>
  </si>
  <si>
    <t>Die maximal mögliche Zahl der Zweiten Fremdsprachen ist abhängig von der Gesamtzahl der Studierenden pro Studienjahr.</t>
  </si>
  <si>
    <t>&lt; 16 Studierende: 1 Zweite Fremdsprache</t>
  </si>
  <si>
    <t xml:space="preserve">16 - 32 Studierende: maximal 2 Zweite Fremdsprachen </t>
  </si>
  <si>
    <t>Für Schulen mit insgesamt nur 2 Klassen pro Studienjahr und 2 Ersten Fremdsprachen gilt:</t>
  </si>
  <si>
    <t>&gt; 40 Studierende: maximal 3 Zweite Fremdsprachen</t>
  </si>
  <si>
    <t xml:space="preserve">maximale Anzahl der Zweiten Fremdsprachen  =   Gesamtzahl der Stud. pro Studienjahr </t>
  </si>
  <si>
    <t>Gesamtzahl der Studierenden pro Studienjahr</t>
  </si>
  <si>
    <t>max. Zahl an Zweiten Fremdsprachen</t>
  </si>
  <si>
    <t>Zahl der Klassen pro Studienjahr</t>
  </si>
  <si>
    <t>Zahl der Ersten Fremdsprachen</t>
  </si>
  <si>
    <t>Studienjahre</t>
  </si>
  <si>
    <t xml:space="preserve">          </t>
  </si>
  <si>
    <t>max. Zahl der weiteren Fachgebiete</t>
  </si>
  <si>
    <t>Basisinformation Fachakademie</t>
  </si>
  <si>
    <t>Basisinformation Berufsfachschule</t>
  </si>
  <si>
    <t>Zahl der Klassen mit derselben Ersten Fremdsprache</t>
  </si>
  <si>
    <t>Zahl der Schüler mit derselben Ersten Fremdsprache</t>
  </si>
  <si>
    <t>Fr</t>
  </si>
  <si>
    <t>I</t>
  </si>
  <si>
    <t>1. Schuljahr</t>
  </si>
  <si>
    <t>2. Schuljahr</t>
  </si>
  <si>
    <t>Zahl der Schüler pro Schuljahr</t>
  </si>
  <si>
    <t>maximales zusätzliches Angebot für weiteres Fachgebiet = Gesamtzahl der Schüler in derselben Ersten Fremdsprache</t>
  </si>
  <si>
    <t>max. zusätzliches Angebot für weiteres Fachgebiet</t>
  </si>
  <si>
    <t>max. Angebot für Zweite Fremdsprachen</t>
  </si>
  <si>
    <t>D***</t>
  </si>
  <si>
    <t>***</t>
  </si>
  <si>
    <t>E-K</t>
  </si>
  <si>
    <r>
      <t xml:space="preserve">3. Schuljahr 
</t>
    </r>
    <r>
      <rPr>
        <sz val="8"/>
        <rFont val="Arial"/>
        <family val="2"/>
      </rPr>
      <t>Aufbau-Ausbildungsgang oder 
Euro-Korrespondenten (E-K)</t>
    </r>
  </si>
  <si>
    <t>Bezeichnung der Klasse    (Erste Fremd-  sprache)</t>
  </si>
  <si>
    <t>Mit Muttersprache Arabisch</t>
  </si>
  <si>
    <t xml:space="preserve">Zahl weiterer Fach- gebiete * </t>
  </si>
  <si>
    <t xml:space="preserve">Stunden-faktor ohne Zweite Fremd-sprache mit 1 Fach-gebiet    </t>
  </si>
  <si>
    <t>Zahl der Zweiten Fremd- sprachen pro Schuljahr**</t>
  </si>
  <si>
    <t xml:space="preserve">Weiteres Fachgebiet pro Schuljahr* </t>
  </si>
  <si>
    <t>Zahl der Schüler in der jeweiligen Klasse</t>
  </si>
  <si>
    <t xml:space="preserve">Stundenfaktor ohne Zweite Fremd-sprache mit 1 Fachgebiet    </t>
  </si>
  <si>
    <t>Aufbau-Ausbildung</t>
  </si>
  <si>
    <t>Aufbau-Ausbildungsg.</t>
  </si>
  <si>
    <t>Euro-K.</t>
  </si>
  <si>
    <t>Zusatzbedarf für Euro-Korrespontenten:</t>
  </si>
  <si>
    <t>10</t>
  </si>
  <si>
    <r>
      <t xml:space="preserve">Bezeichnung der Klasse </t>
    </r>
    <r>
      <rPr>
        <b/>
        <sz val="8"/>
        <rFont val="Arial"/>
        <family val="2"/>
      </rPr>
      <t xml:space="preserve">(Aufbau-Ausbildungs-gang /  Euro-Korresp.)  </t>
    </r>
  </si>
  <si>
    <r>
      <t xml:space="preserve">Die folgende Tabelle ist </t>
    </r>
    <r>
      <rPr>
        <sz val="10"/>
        <color rgb="FFFF0000"/>
        <rFont val="Arial"/>
        <family val="2"/>
      </rPr>
      <t>nur</t>
    </r>
    <r>
      <rPr>
        <sz val="10"/>
        <rFont val="Arial"/>
        <family val="2"/>
      </rPr>
      <t xml:space="preserve"> auszufüllen, wenn in den Klassen </t>
    </r>
    <r>
      <rPr>
        <sz val="10"/>
        <color rgb="FFFF0000"/>
        <rFont val="Arial"/>
        <family val="2"/>
      </rPr>
      <t>ausschließlich</t>
    </r>
    <r>
      <rPr>
        <sz val="10"/>
        <rFont val="Arial"/>
        <family val="2"/>
      </rPr>
      <t xml:space="preserve"> Schülerinnen und Schüler des 3. Schuljahres (Aufbau-Ausbildung oder Euro-Korrespondenten) sind. 
Ansonsten ist die Mitbeschulung in der oberen Tabelle im 2. Schuljahr zu berücksichtigen.</t>
    </r>
  </si>
  <si>
    <t>Euro-Korrespondenten</t>
  </si>
  <si>
    <t>Ermittlung des Gesamtbedarfs an Lehrerwochenstunden an Fachakademien für Sprachen und internationale Kommunikation</t>
  </si>
  <si>
    <t>Zusätzlich von der Schulaufsicht genehmigte Stunden für berufssprachliche Förderung:</t>
  </si>
  <si>
    <t>Anzahl Kleingruppen:</t>
  </si>
  <si>
    <t>Anzahl der genehmigten Stunden:</t>
  </si>
  <si>
    <t>Stand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</si>
</sst>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0.0"/>
  </numFmts>
  <fonts count="22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Courier"/>
      <family val="3"/>
    </font>
    <font>
      <b/>
      <i/>
      <sz val="15"/>
      <name val="Courier"/>
      <family val="3"/>
    </font>
    <font>
      <b/>
      <i/>
      <sz val="12"/>
      <name val="Courier"/>
      <family val="3"/>
    </font>
    <font>
      <sz val="10"/>
      <name val="Times New Roman"/>
      <family val="1"/>
    </font>
    <font>
      <i/>
      <sz val="10"/>
      <name val="Courier"/>
      <family val="3"/>
    </font>
    <font>
      <b/>
      <sz val="11"/>
      <name val="Arial"/>
      <family val="2"/>
    </font>
    <font>
      <b/>
      <sz val="14"/>
      <name val="Arial"/>
      <family val="2"/>
    </font>
    <font>
      <i/>
      <sz val="10"/>
      <name val="Courier"/>
      <family val="3"/>
    </font>
    <font>
      <sz val="8"/>
      <name val="Arial"/>
      <family val="2"/>
    </font>
    <font>
      <b/>
      <sz val="10"/>
      <color indexed="10"/>
      <name val="Arial"/>
      <family val="2"/>
    </font>
    <font>
      <b/>
      <u/>
      <sz val="10"/>
      <color indexed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0"/>
      <color rgb="FFFF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</fills>
  <borders count="110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8" fillId="0" borderId="0"/>
  </cellStyleXfs>
  <cellXfs count="457">
    <xf numFmtId="0" fontId="0" fillId="0" borderId="0" xfId="0"/>
    <xf numFmtId="0" fontId="0" fillId="2" borderId="0" xfId="0" applyFill="1"/>
    <xf numFmtId="0" fontId="1" fillId="2" borderId="0" xfId="0" applyFont="1" applyFill="1"/>
    <xf numFmtId="0" fontId="3" fillId="2" borderId="0" xfId="0" applyFont="1" applyFill="1"/>
    <xf numFmtId="0" fontId="0" fillId="2" borderId="0" xfId="0" applyFill="1" applyAlignment="1">
      <alignment horizontal="left"/>
    </xf>
    <xf numFmtId="0" fontId="0" fillId="2" borderId="1" xfId="0" applyFill="1" applyBorder="1"/>
    <xf numFmtId="0" fontId="0" fillId="2" borderId="2" xfId="0" applyFill="1" applyBorder="1" applyAlignment="1">
      <alignment horizontal="centerContinuous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 applyAlignment="1">
      <alignment horizontal="center"/>
    </xf>
    <xf numFmtId="0" fontId="0" fillId="2" borderId="0" xfId="0" applyFill="1" applyBorder="1" applyAlignment="1">
      <alignment horizontal="centerContinuous"/>
    </xf>
    <xf numFmtId="0" fontId="0" fillId="2" borderId="9" xfId="0" applyFill="1" applyBorder="1"/>
    <xf numFmtId="0" fontId="0" fillId="2" borderId="6" xfId="0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0" fillId="2" borderId="11" xfId="0" applyFill="1" applyBorder="1" applyAlignment="1">
      <alignment horizontal="centerContinuous" wrapText="1"/>
    </xf>
    <xf numFmtId="0" fontId="0" fillId="0" borderId="12" xfId="0" applyBorder="1" applyAlignment="1">
      <alignment horizontal="centerContinuous" wrapText="1"/>
    </xf>
    <xf numFmtId="0" fontId="0" fillId="2" borderId="13" xfId="0" applyFill="1" applyBorder="1" applyAlignment="1">
      <alignment horizontal="centerContinuous"/>
    </xf>
    <xf numFmtId="0" fontId="0" fillId="0" borderId="5" xfId="0" applyBorder="1"/>
    <xf numFmtId="0" fontId="3" fillId="2" borderId="6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18" xfId="0" applyFont="1" applyFill="1" applyBorder="1" applyAlignment="1">
      <alignment wrapText="1"/>
    </xf>
    <xf numFmtId="0" fontId="3" fillId="2" borderId="0" xfId="0" applyFont="1" applyFill="1" applyBorder="1"/>
    <xf numFmtId="0" fontId="3" fillId="2" borderId="9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0" fillId="2" borderId="20" xfId="0" applyFill="1" applyBorder="1"/>
    <xf numFmtId="0" fontId="0" fillId="2" borderId="17" xfId="0" applyFill="1" applyBorder="1"/>
    <xf numFmtId="0" fontId="0" fillId="2" borderId="21" xfId="0" applyFill="1" applyBorder="1"/>
    <xf numFmtId="0" fontId="0" fillId="2" borderId="20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2" borderId="15" xfId="0" applyFill="1" applyBorder="1"/>
    <xf numFmtId="0" fontId="0" fillId="2" borderId="0" xfId="0" applyFill="1" applyBorder="1"/>
    <xf numFmtId="0" fontId="0" fillId="2" borderId="26" xfId="0" applyFill="1" applyBorder="1"/>
    <xf numFmtId="0" fontId="0" fillId="2" borderId="28" xfId="0" applyFill="1" applyBorder="1"/>
    <xf numFmtId="0" fontId="0" fillId="2" borderId="29" xfId="0" applyFill="1" applyBorder="1"/>
    <xf numFmtId="0" fontId="0" fillId="0" borderId="0" xfId="0" applyBorder="1"/>
    <xf numFmtId="0" fontId="0" fillId="2" borderId="32" xfId="0" applyFill="1" applyBorder="1"/>
    <xf numFmtId="0" fontId="3" fillId="2" borderId="33" xfId="0" applyFont="1" applyFill="1" applyBorder="1" applyAlignment="1">
      <alignment horizontal="left" vertical="center" wrapText="1"/>
    </xf>
    <xf numFmtId="0" fontId="3" fillId="2" borderId="34" xfId="0" applyFont="1" applyFill="1" applyBorder="1" applyAlignment="1">
      <alignment horizontal="left" vertical="center" wrapText="1"/>
    </xf>
    <xf numFmtId="0" fontId="0" fillId="2" borderId="36" xfId="0" applyFill="1" applyBorder="1"/>
    <xf numFmtId="0" fontId="0" fillId="2" borderId="37" xfId="0" applyFill="1" applyBorder="1"/>
    <xf numFmtId="0" fontId="3" fillId="0" borderId="46" xfId="0" applyFont="1" applyBorder="1"/>
    <xf numFmtId="0" fontId="0" fillId="0" borderId="48" xfId="0" quotePrefix="1" applyBorder="1"/>
    <xf numFmtId="0" fontId="4" fillId="0" borderId="0" xfId="0" applyFont="1"/>
    <xf numFmtId="0" fontId="0" fillId="2" borderId="4" xfId="0" applyFill="1" applyBorder="1" applyAlignment="1">
      <alignment horizontal="centerContinuous" vertical="center" wrapText="1"/>
    </xf>
    <xf numFmtId="0" fontId="0" fillId="2" borderId="9" xfId="0" applyFill="1" applyBorder="1" applyAlignment="1">
      <alignment horizontal="centerContinuous" vertical="center" wrapText="1"/>
    </xf>
    <xf numFmtId="0" fontId="0" fillId="2" borderId="9" xfId="0" applyFill="1" applyBorder="1" applyAlignment="1">
      <alignment horizontal="centerContinuous" vertical="center"/>
    </xf>
    <xf numFmtId="0" fontId="0" fillId="0" borderId="11" xfId="0" applyBorder="1" applyAlignment="1">
      <alignment horizontal="centerContinuous" wrapText="1"/>
    </xf>
    <xf numFmtId="0" fontId="0" fillId="2" borderId="29" xfId="0" applyFill="1" applyBorder="1" applyAlignment="1">
      <alignment horizontal="centerContinuous" wrapText="1"/>
    </xf>
    <xf numFmtId="0" fontId="0" fillId="2" borderId="53" xfId="0" applyFill="1" applyBorder="1" applyAlignment="1">
      <alignment horizontal="left" wrapText="1"/>
    </xf>
    <xf numFmtId="0" fontId="3" fillId="2" borderId="54" xfId="0" applyFont="1" applyFill="1" applyBorder="1" applyAlignment="1">
      <alignment wrapText="1"/>
    </xf>
    <xf numFmtId="0" fontId="3" fillId="2" borderId="15" xfId="0" applyFont="1" applyFill="1" applyBorder="1"/>
    <xf numFmtId="0" fontId="0" fillId="2" borderId="7" xfId="0" applyFill="1" applyBorder="1"/>
    <xf numFmtId="0" fontId="0" fillId="2" borderId="55" xfId="0" applyFill="1" applyBorder="1"/>
    <xf numFmtId="0" fontId="0" fillId="0" borderId="24" xfId="0" applyBorder="1"/>
    <xf numFmtId="0" fontId="0" fillId="2" borderId="56" xfId="0" applyFill="1" applyBorder="1"/>
    <xf numFmtId="0" fontId="0" fillId="0" borderId="33" xfId="0" applyBorder="1"/>
    <xf numFmtId="0" fontId="0" fillId="2" borderId="57" xfId="0" applyFill="1" applyBorder="1"/>
    <xf numFmtId="0" fontId="0" fillId="2" borderId="0" xfId="0" applyFill="1" applyAlignment="1"/>
    <xf numFmtId="0" fontId="0" fillId="0" borderId="0" xfId="0" applyAlignment="1"/>
    <xf numFmtId="0" fontId="0" fillId="0" borderId="65" xfId="0" applyBorder="1"/>
    <xf numFmtId="0" fontId="0" fillId="2" borderId="17" xfId="0" applyFill="1" applyBorder="1" applyAlignment="1">
      <alignment horizontal="left" wrapText="1"/>
    </xf>
    <xf numFmtId="0" fontId="0" fillId="6" borderId="49" xfId="0" quotePrefix="1" applyFill="1" applyBorder="1"/>
    <xf numFmtId="0" fontId="0" fillId="2" borderId="68" xfId="0" applyFill="1" applyBorder="1"/>
    <xf numFmtId="0" fontId="6" fillId="2" borderId="69" xfId="0" applyFont="1" applyFill="1" applyBorder="1"/>
    <xf numFmtId="0" fontId="6" fillId="0" borderId="26" xfId="0" quotePrefix="1" applyFont="1" applyBorder="1"/>
    <xf numFmtId="0" fontId="6" fillId="2" borderId="26" xfId="0" applyFont="1" applyFill="1" applyBorder="1"/>
    <xf numFmtId="0" fontId="2" fillId="0" borderId="48" xfId="0" quotePrefix="1" applyFont="1" applyBorder="1"/>
    <xf numFmtId="0" fontId="6" fillId="0" borderId="26" xfId="0" applyFont="1" applyBorder="1" applyAlignment="1"/>
    <xf numFmtId="0" fontId="0" fillId="2" borderId="25" xfId="0" applyFill="1" applyBorder="1"/>
    <xf numFmtId="0" fontId="0" fillId="2" borderId="41" xfId="0" applyFill="1" applyBorder="1"/>
    <xf numFmtId="0" fontId="4" fillId="0" borderId="31" xfId="0" applyFont="1" applyBorder="1" applyAlignment="1"/>
    <xf numFmtId="0" fontId="0" fillId="0" borderId="13" xfId="0" applyBorder="1"/>
    <xf numFmtId="0" fontId="0" fillId="0" borderId="13" xfId="0" applyBorder="1" applyAlignment="1">
      <alignment horizontal="left"/>
    </xf>
    <xf numFmtId="0" fontId="17" fillId="2" borderId="0" xfId="0" applyFont="1" applyFill="1"/>
    <xf numFmtId="0" fontId="18" fillId="2" borderId="0" xfId="0" applyFont="1" applyFill="1"/>
    <xf numFmtId="0" fontId="0" fillId="9" borderId="0" xfId="0" applyFill="1"/>
    <xf numFmtId="0" fontId="7" fillId="9" borderId="0" xfId="0" applyFont="1" applyFill="1"/>
    <xf numFmtId="0" fontId="6" fillId="9" borderId="0" xfId="0" applyFont="1" applyFill="1"/>
    <xf numFmtId="164" fontId="15" fillId="9" borderId="0" xfId="1" applyFont="1" applyFill="1" applyAlignment="1"/>
    <xf numFmtId="164" fontId="8" fillId="9" borderId="0" xfId="1" applyFill="1"/>
    <xf numFmtId="164" fontId="9" fillId="9" borderId="0" xfId="1" applyFont="1" applyFill="1" applyAlignment="1">
      <alignment horizontal="centerContinuous"/>
    </xf>
    <xf numFmtId="164" fontId="8" fillId="9" borderId="0" xfId="1" applyFill="1" applyAlignment="1">
      <alignment horizontal="centerContinuous"/>
    </xf>
    <xf numFmtId="164" fontId="10" fillId="9" borderId="0" xfId="1" applyFont="1" applyFill="1" applyAlignment="1">
      <alignment horizontal="centerContinuous"/>
    </xf>
    <xf numFmtId="164" fontId="11" fillId="9" borderId="0" xfId="1" applyFont="1" applyFill="1"/>
    <xf numFmtId="164" fontId="12" fillId="9" borderId="0" xfId="1" applyFont="1" applyFill="1" applyAlignment="1"/>
    <xf numFmtId="164" fontId="12" fillId="9" borderId="0" xfId="1" applyFont="1" applyFill="1" applyAlignment="1">
      <alignment horizontal="centerContinuous"/>
    </xf>
    <xf numFmtId="164" fontId="7" fillId="9" borderId="0" xfId="1" applyFont="1" applyFill="1" applyAlignment="1"/>
    <xf numFmtId="0" fontId="0" fillId="9" borderId="82" xfId="0" applyFill="1" applyBorder="1" applyAlignment="1">
      <alignment horizontal="center"/>
    </xf>
    <xf numFmtId="0" fontId="0" fillId="9" borderId="83" xfId="0" applyFill="1" applyBorder="1" applyAlignment="1">
      <alignment horizontal="center"/>
    </xf>
    <xf numFmtId="0" fontId="0" fillId="9" borderId="84" xfId="0" applyFill="1" applyBorder="1" applyAlignment="1">
      <alignment horizontal="center"/>
    </xf>
    <xf numFmtId="0" fontId="0" fillId="4" borderId="0" xfId="0" applyFill="1" applyAlignment="1" applyProtection="1">
      <alignment horizontal="left"/>
      <protection locked="0"/>
    </xf>
    <xf numFmtId="0" fontId="3" fillId="4" borderId="0" xfId="0" applyFont="1" applyFill="1" applyAlignment="1" applyProtection="1">
      <alignment horizontal="left"/>
      <protection locked="0"/>
    </xf>
    <xf numFmtId="0" fontId="1" fillId="4" borderId="0" xfId="0" applyFont="1" applyFill="1" applyProtection="1">
      <protection locked="0"/>
    </xf>
    <xf numFmtId="0" fontId="0" fillId="4" borderId="0" xfId="0" applyFill="1" applyProtection="1">
      <protection locked="0"/>
    </xf>
    <xf numFmtId="0" fontId="0" fillId="3" borderId="27" xfId="0" applyFill="1" applyBorder="1" applyProtection="1">
      <protection locked="0"/>
    </xf>
    <xf numFmtId="0" fontId="3" fillId="2" borderId="25" xfId="0" applyFont="1" applyFill="1" applyBorder="1" applyAlignment="1" applyProtection="1">
      <alignment horizontal="left" vertical="center" wrapText="1"/>
      <protection locked="0"/>
    </xf>
    <xf numFmtId="0" fontId="3" fillId="2" borderId="30" xfId="0" applyFont="1" applyFill="1" applyBorder="1" applyAlignment="1" applyProtection="1">
      <alignment horizontal="left" vertical="center" wrapText="1"/>
      <protection locked="0"/>
    </xf>
    <xf numFmtId="0" fontId="0" fillId="3" borderId="32" xfId="0" applyFill="1" applyBorder="1" applyProtection="1">
      <protection locked="0"/>
    </xf>
    <xf numFmtId="0" fontId="3" fillId="2" borderId="35" xfId="0" applyFont="1" applyFill="1" applyBorder="1" applyAlignment="1" applyProtection="1">
      <alignment horizontal="left" vertical="center" wrapText="1"/>
      <protection locked="0"/>
    </xf>
    <xf numFmtId="0" fontId="0" fillId="3" borderId="36" xfId="0" applyFill="1" applyBorder="1" applyProtection="1">
      <protection locked="0"/>
    </xf>
    <xf numFmtId="0" fontId="0" fillId="4" borderId="27" xfId="0" applyFill="1" applyBorder="1" applyProtection="1">
      <protection locked="0"/>
    </xf>
    <xf numFmtId="0" fontId="0" fillId="4" borderId="66" xfId="0" applyFill="1" applyBorder="1" applyAlignment="1" applyProtection="1">
      <alignment horizontal="center" vertical="center"/>
      <protection locked="0"/>
    </xf>
    <xf numFmtId="0" fontId="0" fillId="4" borderId="18" xfId="0" applyFill="1" applyBorder="1" applyAlignment="1" applyProtection="1">
      <alignment horizontal="center" vertical="center"/>
      <protection locked="0"/>
    </xf>
    <xf numFmtId="0" fontId="0" fillId="4" borderId="73" xfId="0" applyFill="1" applyBorder="1" applyAlignment="1" applyProtection="1">
      <alignment horizontal="center" vertical="center"/>
      <protection locked="0"/>
    </xf>
    <xf numFmtId="0" fontId="4" fillId="9" borderId="83" xfId="0" applyFont="1" applyFill="1" applyBorder="1" applyAlignment="1">
      <alignment horizontal="center"/>
    </xf>
    <xf numFmtId="0" fontId="4" fillId="9" borderId="84" xfId="0" applyFont="1" applyFill="1" applyBorder="1" applyAlignment="1">
      <alignment horizontal="center"/>
    </xf>
    <xf numFmtId="0" fontId="0" fillId="4" borderId="62" xfId="0" applyFill="1" applyBorder="1" applyAlignment="1" applyProtection="1">
      <alignment horizontal="center" vertical="center"/>
      <protection locked="0"/>
    </xf>
    <xf numFmtId="0" fontId="0" fillId="4" borderId="88" xfId="0" applyFill="1" applyBorder="1" applyAlignment="1" applyProtection="1">
      <alignment horizontal="center" vertical="center"/>
      <protection locked="0"/>
    </xf>
    <xf numFmtId="0" fontId="0" fillId="4" borderId="27" xfId="0" applyFill="1" applyBorder="1" applyAlignment="1" applyProtection="1">
      <alignment horizontal="center" vertical="center"/>
      <protection locked="0"/>
    </xf>
    <xf numFmtId="0" fontId="0" fillId="4" borderId="89" xfId="0" applyFill="1" applyBorder="1" applyAlignment="1" applyProtection="1">
      <alignment horizontal="center" vertical="center"/>
      <protection locked="0"/>
    </xf>
    <xf numFmtId="0" fontId="0" fillId="4" borderId="59" xfId="0" applyFill="1" applyBorder="1" applyAlignment="1" applyProtection="1">
      <alignment horizontal="center" vertical="center"/>
      <protection locked="0"/>
    </xf>
    <xf numFmtId="0" fontId="0" fillId="4" borderId="90" xfId="0" applyFill="1" applyBorder="1" applyAlignment="1" applyProtection="1">
      <alignment horizontal="center" vertical="center"/>
      <protection locked="0"/>
    </xf>
    <xf numFmtId="0" fontId="0" fillId="7" borderId="64" xfId="0" applyFill="1" applyBorder="1" applyAlignment="1">
      <alignment horizontal="center" vertical="center"/>
    </xf>
    <xf numFmtId="0" fontId="0" fillId="7" borderId="91" xfId="0" applyFill="1" applyBorder="1" applyAlignment="1">
      <alignment horizontal="center" vertical="center"/>
    </xf>
    <xf numFmtId="0" fontId="0" fillId="9" borderId="57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4" borderId="92" xfId="0" applyFill="1" applyBorder="1" applyAlignment="1" applyProtection="1">
      <alignment horizontal="center" vertical="center"/>
      <protection locked="0"/>
    </xf>
    <xf numFmtId="0" fontId="0" fillId="4" borderId="45" xfId="0" applyFill="1" applyBorder="1" applyAlignment="1" applyProtection="1">
      <alignment horizontal="center" vertical="center"/>
      <protection locked="0"/>
    </xf>
    <xf numFmtId="0" fontId="0" fillId="7" borderId="93" xfId="0" applyFill="1" applyBorder="1" applyAlignment="1">
      <alignment horizontal="center" vertical="center"/>
    </xf>
    <xf numFmtId="0" fontId="0" fillId="4" borderId="63" xfId="0" applyFill="1" applyBorder="1" applyAlignment="1" applyProtection="1">
      <alignment horizontal="center" vertical="center"/>
      <protection locked="0"/>
    </xf>
    <xf numFmtId="0" fontId="0" fillId="7" borderId="94" xfId="0" applyFill="1" applyBorder="1" applyAlignment="1">
      <alignment horizontal="center" vertical="center"/>
    </xf>
    <xf numFmtId="0" fontId="0" fillId="4" borderId="95" xfId="0" applyFill="1" applyBorder="1" applyAlignment="1" applyProtection="1">
      <alignment horizontal="center" vertical="center"/>
      <protection locked="0"/>
    </xf>
    <xf numFmtId="0" fontId="0" fillId="5" borderId="64" xfId="0" applyFill="1" applyBorder="1" applyAlignment="1">
      <alignment horizontal="center" vertical="center"/>
    </xf>
    <xf numFmtId="0" fontId="0" fillId="5" borderId="91" xfId="0" applyFill="1" applyBorder="1" applyAlignment="1">
      <alignment horizontal="center" vertical="center"/>
    </xf>
    <xf numFmtId="0" fontId="0" fillId="5" borderId="94" xfId="0" applyFill="1" applyBorder="1" applyAlignment="1">
      <alignment horizontal="center" vertical="center"/>
    </xf>
    <xf numFmtId="0" fontId="0" fillId="9" borderId="96" xfId="0" applyFill="1" applyBorder="1" applyAlignment="1">
      <alignment horizontal="center" vertical="center"/>
    </xf>
    <xf numFmtId="0" fontId="0" fillId="9" borderId="97" xfId="0" applyFill="1" applyBorder="1" applyAlignment="1">
      <alignment horizontal="center" vertical="center"/>
    </xf>
    <xf numFmtId="0" fontId="0" fillId="9" borderId="98" xfId="0" applyFill="1" applyBorder="1" applyAlignment="1">
      <alignment horizontal="center" vertical="center"/>
    </xf>
    <xf numFmtId="0" fontId="0" fillId="7" borderId="99" xfId="0" applyFill="1" applyBorder="1" applyAlignment="1">
      <alignment horizontal="center" vertical="center"/>
    </xf>
    <xf numFmtId="0" fontId="0" fillId="7" borderId="71" xfId="0" applyFill="1" applyBorder="1" applyAlignment="1">
      <alignment horizontal="center" vertical="center"/>
    </xf>
    <xf numFmtId="0" fontId="0" fillId="7" borderId="100" xfId="0" applyFill="1" applyBorder="1" applyAlignment="1">
      <alignment horizontal="center" vertical="center"/>
    </xf>
    <xf numFmtId="0" fontId="0" fillId="4" borderId="64" xfId="0" applyFill="1" applyBorder="1" applyAlignment="1" applyProtection="1">
      <alignment horizontal="center" vertical="center"/>
      <protection locked="0"/>
    </xf>
    <xf numFmtId="0" fontId="0" fillId="4" borderId="91" xfId="0" applyFill="1" applyBorder="1" applyAlignment="1" applyProtection="1">
      <alignment horizontal="center" vertical="center"/>
      <protection locked="0"/>
    </xf>
    <xf numFmtId="0" fontId="0" fillId="4" borderId="94" xfId="0" applyFill="1" applyBorder="1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left"/>
      <protection locked="0"/>
    </xf>
    <xf numFmtId="0" fontId="3" fillId="3" borderId="0" xfId="0" applyFont="1" applyFill="1" applyAlignment="1" applyProtection="1">
      <alignment horizontal="left"/>
      <protection locked="0"/>
    </xf>
    <xf numFmtId="0" fontId="0" fillId="3" borderId="24" xfId="0" applyFill="1" applyBorder="1" applyProtection="1">
      <protection locked="0"/>
    </xf>
    <xf numFmtId="0" fontId="0" fillId="3" borderId="33" xfId="0" applyFill="1" applyBorder="1" applyProtection="1">
      <protection locked="0"/>
    </xf>
    <xf numFmtId="0" fontId="0" fillId="3" borderId="34" xfId="0" applyFill="1" applyBorder="1" applyProtection="1">
      <protection locked="0"/>
    </xf>
    <xf numFmtId="0" fontId="0" fillId="3" borderId="31" xfId="0" applyFill="1" applyBorder="1" applyProtection="1">
      <protection locked="0"/>
    </xf>
    <xf numFmtId="0" fontId="0" fillId="3" borderId="26" xfId="0" applyFill="1" applyBorder="1" applyProtection="1">
      <protection locked="0"/>
    </xf>
    <xf numFmtId="0" fontId="0" fillId="3" borderId="39" xfId="0" applyFill="1" applyBorder="1" applyProtection="1">
      <protection locked="0"/>
    </xf>
    <xf numFmtId="0" fontId="0" fillId="3" borderId="49" xfId="0" quotePrefix="1" applyFill="1" applyBorder="1" applyProtection="1">
      <protection locked="0"/>
    </xf>
    <xf numFmtId="0" fontId="0" fillId="3" borderId="50" xfId="0" applyFill="1" applyBorder="1" applyProtection="1">
      <protection locked="0"/>
    </xf>
    <xf numFmtId="0" fontId="0" fillId="3" borderId="51" xfId="0" quotePrefix="1" applyFill="1" applyBorder="1" applyProtection="1">
      <protection locked="0"/>
    </xf>
    <xf numFmtId="0" fontId="0" fillId="3" borderId="101" xfId="0" applyFill="1" applyBorder="1" applyProtection="1">
      <protection locked="0"/>
    </xf>
    <xf numFmtId="0" fontId="13" fillId="2" borderId="0" xfId="0" applyFont="1" applyFill="1" applyProtection="1"/>
    <xf numFmtId="0" fontId="0" fillId="2" borderId="0" xfId="0" applyFill="1" applyProtection="1"/>
    <xf numFmtId="0" fontId="1" fillId="2" borderId="0" xfId="0" applyFont="1" applyFill="1" applyProtection="1"/>
    <xf numFmtId="0" fontId="0" fillId="0" borderId="0" xfId="0" applyProtection="1"/>
    <xf numFmtId="0" fontId="3" fillId="2" borderId="0" xfId="0" applyFont="1" applyFill="1" applyProtection="1"/>
    <xf numFmtId="0" fontId="0" fillId="11" borderId="0" xfId="0" applyFill="1" applyProtection="1"/>
    <xf numFmtId="0" fontId="1" fillId="11" borderId="0" xfId="0" applyFont="1" applyFill="1" applyProtection="1"/>
    <xf numFmtId="0" fontId="0" fillId="2" borderId="0" xfId="0" applyFill="1" applyAlignment="1" applyProtection="1">
      <alignment horizontal="left"/>
    </xf>
    <xf numFmtId="0" fontId="0" fillId="2" borderId="1" xfId="0" applyFill="1" applyBorder="1" applyProtection="1"/>
    <xf numFmtId="0" fontId="0" fillId="2" borderId="2" xfId="0" applyFill="1" applyBorder="1" applyAlignment="1" applyProtection="1">
      <alignment horizontal="centerContinuous"/>
    </xf>
    <xf numFmtId="0" fontId="0" fillId="2" borderId="3" xfId="0" applyFill="1" applyBorder="1" applyAlignment="1" applyProtection="1">
      <alignment horizontal="centerContinuous"/>
    </xf>
    <xf numFmtId="0" fontId="0" fillId="2" borderId="1" xfId="0" applyFill="1" applyBorder="1" applyAlignment="1" applyProtection="1">
      <alignment horizontal="centerContinuous" vertical="center" wrapText="1"/>
    </xf>
    <xf numFmtId="0" fontId="0" fillId="2" borderId="4" xfId="0" applyFill="1" applyBorder="1" applyProtection="1"/>
    <xf numFmtId="0" fontId="0" fillId="2" borderId="5" xfId="0" applyFill="1" applyBorder="1" applyProtection="1"/>
    <xf numFmtId="0" fontId="0" fillId="2" borderId="6" xfId="0" applyFill="1" applyBorder="1" applyAlignment="1" applyProtection="1">
      <alignment horizontal="center"/>
    </xf>
    <xf numFmtId="0" fontId="0" fillId="2" borderId="17" xfId="0" applyFill="1" applyBorder="1" applyAlignment="1" applyProtection="1">
      <alignment horizontal="left"/>
    </xf>
    <xf numFmtId="0" fontId="0" fillId="2" borderId="8" xfId="0" applyFill="1" applyBorder="1" applyAlignment="1" applyProtection="1">
      <alignment horizontal="centerContinuous" vertical="center" wrapText="1"/>
    </xf>
    <xf numFmtId="0" fontId="0" fillId="2" borderId="9" xfId="0" applyFill="1" applyBorder="1" applyProtection="1"/>
    <xf numFmtId="0" fontId="0" fillId="2" borderId="6" xfId="0" applyFill="1" applyBorder="1" applyAlignment="1" applyProtection="1">
      <alignment horizontal="centerContinuous"/>
    </xf>
    <xf numFmtId="0" fontId="0" fillId="2" borderId="15" xfId="0" applyFill="1" applyBorder="1" applyAlignment="1" applyProtection="1">
      <alignment horizontal="left" wrapText="1"/>
    </xf>
    <xf numFmtId="0" fontId="0" fillId="2" borderId="10" xfId="0" applyFill="1" applyBorder="1" applyAlignment="1" applyProtection="1">
      <alignment horizontal="centerContinuous"/>
    </xf>
    <xf numFmtId="0" fontId="0" fillId="2" borderId="11" xfId="0" applyFill="1" applyBorder="1" applyAlignment="1" applyProtection="1">
      <alignment horizontal="centerContinuous" wrapText="1"/>
    </xf>
    <xf numFmtId="0" fontId="0" fillId="0" borderId="12" xfId="0" applyBorder="1" applyAlignment="1" applyProtection="1">
      <alignment horizontal="centerContinuous" wrapText="1"/>
    </xf>
    <xf numFmtId="0" fontId="0" fillId="2" borderId="14" xfId="0" applyFill="1" applyBorder="1" applyAlignment="1" applyProtection="1">
      <alignment horizontal="left" wrapText="1"/>
    </xf>
    <xf numFmtId="0" fontId="0" fillId="2" borderId="8" xfId="0" applyFill="1" applyBorder="1" applyAlignment="1" applyProtection="1">
      <alignment horizontal="centerContinuous" vertical="center"/>
    </xf>
    <xf numFmtId="0" fontId="0" fillId="0" borderId="5" xfId="0" applyBorder="1" applyProtection="1"/>
    <xf numFmtId="0" fontId="3" fillId="2" borderId="6" xfId="0" applyFont="1" applyFill="1" applyBorder="1" applyAlignment="1" applyProtection="1">
      <alignment wrapText="1"/>
    </xf>
    <xf numFmtId="0" fontId="3" fillId="2" borderId="15" xfId="0" applyFont="1" applyFill="1" applyBorder="1" applyAlignment="1" applyProtection="1">
      <alignment wrapText="1"/>
    </xf>
    <xf numFmtId="0" fontId="3" fillId="2" borderId="16" xfId="0" applyFont="1" applyFill="1" applyBorder="1" applyAlignment="1" applyProtection="1">
      <alignment wrapText="1"/>
    </xf>
    <xf numFmtId="0" fontId="3" fillId="2" borderId="17" xfId="0" applyFont="1" applyFill="1" applyBorder="1" applyAlignment="1" applyProtection="1">
      <alignment wrapText="1"/>
    </xf>
    <xf numFmtId="0" fontId="3" fillId="2" borderId="9" xfId="0" applyFont="1" applyFill="1" applyBorder="1" applyProtection="1"/>
    <xf numFmtId="0" fontId="3" fillId="2" borderId="18" xfId="0" applyFont="1" applyFill="1" applyBorder="1" applyAlignment="1" applyProtection="1">
      <alignment horizontal="center" wrapText="1"/>
    </xf>
    <xf numFmtId="0" fontId="3" fillId="2" borderId="16" xfId="0" applyFont="1" applyFill="1" applyBorder="1" applyAlignment="1" applyProtection="1">
      <alignment horizontal="center" wrapText="1"/>
    </xf>
    <xf numFmtId="0" fontId="3" fillId="2" borderId="0" xfId="0" applyFont="1" applyFill="1" applyBorder="1" applyAlignment="1" applyProtection="1">
      <alignment horizontal="center"/>
    </xf>
    <xf numFmtId="0" fontId="3" fillId="2" borderId="40" xfId="0" applyFont="1" applyFill="1" applyBorder="1" applyAlignment="1" applyProtection="1">
      <alignment wrapText="1"/>
    </xf>
    <xf numFmtId="0" fontId="3" fillId="2" borderId="90" xfId="0" applyFont="1" applyFill="1" applyBorder="1" applyAlignment="1" applyProtection="1">
      <alignment horizontal="left" wrapText="1"/>
    </xf>
    <xf numFmtId="0" fontId="3" fillId="2" borderId="8" xfId="0" applyFont="1" applyFill="1" applyBorder="1" applyAlignment="1" applyProtection="1">
      <alignment horizontal="left" wrapText="1"/>
    </xf>
    <xf numFmtId="0" fontId="3" fillId="2" borderId="9" xfId="0" applyFont="1" applyFill="1" applyBorder="1" applyAlignment="1" applyProtection="1">
      <alignment horizontal="left" wrapText="1"/>
    </xf>
    <xf numFmtId="0" fontId="3" fillId="2" borderId="5" xfId="0" applyFont="1" applyFill="1" applyBorder="1" applyAlignment="1" applyProtection="1">
      <alignment vertical="center"/>
    </xf>
    <xf numFmtId="0" fontId="0" fillId="2" borderId="19" xfId="0" applyFill="1" applyBorder="1" applyAlignment="1" applyProtection="1">
      <alignment vertical="center"/>
    </xf>
    <xf numFmtId="0" fontId="0" fillId="2" borderId="20" xfId="0" applyFill="1" applyBorder="1" applyAlignment="1" applyProtection="1">
      <alignment vertical="center"/>
    </xf>
    <xf numFmtId="0" fontId="3" fillId="2" borderId="20" xfId="0" applyFont="1" applyFill="1" applyBorder="1" applyAlignment="1" applyProtection="1">
      <alignment vertical="center"/>
    </xf>
    <xf numFmtId="0" fontId="0" fillId="2" borderId="20" xfId="0" applyFill="1" applyBorder="1" applyProtection="1"/>
    <xf numFmtId="0" fontId="0" fillId="2" borderId="17" xfId="0" applyFill="1" applyBorder="1" applyProtection="1"/>
    <xf numFmtId="0" fontId="0" fillId="2" borderId="21" xfId="0" applyFill="1" applyBorder="1" applyProtection="1"/>
    <xf numFmtId="0" fontId="0" fillId="2" borderId="22" xfId="0" applyFill="1" applyBorder="1" applyAlignment="1" applyProtection="1">
      <alignment vertical="center"/>
    </xf>
    <xf numFmtId="0" fontId="0" fillId="2" borderId="15" xfId="0" applyFill="1" applyBorder="1" applyProtection="1"/>
    <xf numFmtId="0" fontId="0" fillId="2" borderId="0" xfId="0" applyFill="1" applyBorder="1" applyProtection="1"/>
    <xf numFmtId="0" fontId="0" fillId="2" borderId="23" xfId="0" applyFill="1" applyBorder="1" applyProtection="1"/>
    <xf numFmtId="49" fontId="3" fillId="0" borderId="24" xfId="0" applyNumberFormat="1" applyFont="1" applyBorder="1" applyProtection="1"/>
    <xf numFmtId="49" fontId="0" fillId="0" borderId="26" xfId="0" applyNumberFormat="1" applyBorder="1" applyAlignment="1" applyProtection="1">
      <alignment horizontal="right"/>
    </xf>
    <xf numFmtId="0" fontId="0" fillId="2" borderId="26" xfId="0" applyFill="1" applyBorder="1" applyProtection="1"/>
    <xf numFmtId="0" fontId="6" fillId="2" borderId="69" xfId="0" applyFont="1" applyFill="1" applyBorder="1" applyProtection="1"/>
    <xf numFmtId="0" fontId="0" fillId="2" borderId="25" xfId="0" applyFill="1" applyBorder="1" applyProtection="1"/>
    <xf numFmtId="0" fontId="0" fillId="2" borderId="29" xfId="0" applyFill="1" applyBorder="1" applyProtection="1"/>
    <xf numFmtId="0" fontId="6" fillId="0" borderId="41" xfId="0" quotePrefix="1" applyFont="1" applyBorder="1" applyAlignment="1" applyProtection="1">
      <alignment horizontal="right"/>
    </xf>
    <xf numFmtId="0" fontId="0" fillId="10" borderId="62" xfId="0" applyFill="1" applyBorder="1" applyProtection="1"/>
    <xf numFmtId="0" fontId="0" fillId="10" borderId="41" xfId="0" applyFill="1" applyBorder="1" applyProtection="1"/>
    <xf numFmtId="0" fontId="6" fillId="10" borderId="41" xfId="0" quotePrefix="1" applyFont="1" applyFill="1" applyBorder="1" applyAlignment="1" applyProtection="1">
      <alignment horizontal="right"/>
    </xf>
    <xf numFmtId="1" fontId="0" fillId="6" borderId="51" xfId="0" applyNumberFormat="1" applyFill="1" applyBorder="1" applyProtection="1"/>
    <xf numFmtId="0" fontId="0" fillId="0" borderId="0" xfId="0" applyBorder="1" applyProtection="1"/>
    <xf numFmtId="0" fontId="3" fillId="2" borderId="33" xfId="0" applyFont="1" applyFill="1" applyBorder="1" applyAlignment="1" applyProtection="1">
      <alignment horizontal="left" vertical="center" wrapText="1"/>
    </xf>
    <xf numFmtId="0" fontId="0" fillId="0" borderId="31" xfId="0" applyBorder="1" applyAlignment="1" applyProtection="1">
      <alignment horizontal="right"/>
    </xf>
    <xf numFmtId="0" fontId="0" fillId="2" borderId="32" xfId="0" applyFill="1" applyBorder="1" applyProtection="1"/>
    <xf numFmtId="0" fontId="6" fillId="2" borderId="68" xfId="0" applyFont="1" applyFill="1" applyBorder="1" applyProtection="1"/>
    <xf numFmtId="0" fontId="0" fillId="2" borderId="68" xfId="0" applyFill="1" applyBorder="1" applyProtection="1"/>
    <xf numFmtId="0" fontId="0" fillId="2" borderId="56" xfId="0" applyFill="1" applyBorder="1" applyProtection="1"/>
    <xf numFmtId="0" fontId="0" fillId="2" borderId="28" xfId="0" applyFill="1" applyBorder="1" applyProtection="1"/>
    <xf numFmtId="0" fontId="0" fillId="2" borderId="31" xfId="0" applyFill="1" applyBorder="1" applyProtection="1"/>
    <xf numFmtId="0" fontId="6" fillId="0" borderId="31" xfId="0" quotePrefix="1" applyFont="1" applyBorder="1" applyAlignment="1" applyProtection="1">
      <alignment horizontal="right"/>
    </xf>
    <xf numFmtId="0" fontId="0" fillId="10" borderId="59" xfId="0" applyFill="1" applyBorder="1" applyProtection="1"/>
    <xf numFmtId="0" fontId="0" fillId="10" borderId="32" xfId="0" applyFill="1" applyBorder="1" applyProtection="1"/>
    <xf numFmtId="0" fontId="6" fillId="10" borderId="31" xfId="0" quotePrefix="1" applyFont="1" applyFill="1" applyBorder="1" applyAlignment="1" applyProtection="1">
      <alignment horizontal="right"/>
    </xf>
    <xf numFmtId="0" fontId="0" fillId="0" borderId="31" xfId="0" applyBorder="1" applyProtection="1"/>
    <xf numFmtId="0" fontId="3" fillId="2" borderId="34" xfId="0" applyFont="1" applyFill="1" applyBorder="1" applyAlignment="1" applyProtection="1">
      <alignment horizontal="left" vertical="center" wrapText="1"/>
    </xf>
    <xf numFmtId="0" fontId="3" fillId="2" borderId="35" xfId="0" applyFont="1" applyFill="1" applyBorder="1" applyAlignment="1" applyProtection="1">
      <alignment horizontal="left" vertical="center" wrapText="1"/>
    </xf>
    <xf numFmtId="0" fontId="0" fillId="0" borderId="39" xfId="0" applyBorder="1" applyProtection="1"/>
    <xf numFmtId="0" fontId="0" fillId="2" borderId="36" xfId="0" applyFill="1" applyBorder="1" applyProtection="1"/>
    <xf numFmtId="0" fontId="6" fillId="2" borderId="70" xfId="0" applyFont="1" applyFill="1" applyBorder="1" applyProtection="1"/>
    <xf numFmtId="0" fontId="0" fillId="2" borderId="37" xfId="0" applyFill="1" applyBorder="1" applyProtection="1"/>
    <xf numFmtId="0" fontId="0" fillId="2" borderId="38" xfId="0" applyFill="1" applyBorder="1" applyProtection="1"/>
    <xf numFmtId="0" fontId="0" fillId="2" borderId="39" xfId="0" applyFill="1" applyBorder="1" applyProtection="1"/>
    <xf numFmtId="0" fontId="6" fillId="0" borderId="39" xfId="0" quotePrefix="1" applyFont="1" applyBorder="1" applyAlignment="1" applyProtection="1">
      <alignment horizontal="right"/>
    </xf>
    <xf numFmtId="0" fontId="0" fillId="10" borderId="63" xfId="0" applyFill="1" applyBorder="1" applyProtection="1"/>
    <xf numFmtId="0" fontId="0" fillId="10" borderId="16" xfId="0" applyFill="1" applyBorder="1" applyProtection="1"/>
    <xf numFmtId="1" fontId="0" fillId="6" borderId="50" xfId="0" applyNumberFormat="1" applyFill="1" applyBorder="1" applyProtection="1"/>
    <xf numFmtId="0" fontId="3" fillId="2" borderId="5" xfId="0" applyFont="1" applyFill="1" applyBorder="1" applyAlignment="1" applyProtection="1">
      <alignment horizontal="left" vertical="center" wrapText="1"/>
    </xf>
    <xf numFmtId="0" fontId="0" fillId="0" borderId="74" xfId="0" applyNumberFormat="1" applyBorder="1" applyAlignment="1" applyProtection="1">
      <alignment horizontal="right"/>
    </xf>
    <xf numFmtId="0" fontId="0" fillId="2" borderId="40" xfId="0" applyFill="1" applyBorder="1" applyProtection="1"/>
    <xf numFmtId="49" fontId="0" fillId="2" borderId="26" xfId="0" applyNumberFormat="1" applyFill="1" applyBorder="1" applyAlignment="1" applyProtection="1">
      <alignment horizontal="right"/>
    </xf>
    <xf numFmtId="49" fontId="0" fillId="2" borderId="41" xfId="0" applyNumberFormat="1" applyFill="1" applyBorder="1" applyAlignment="1" applyProtection="1">
      <alignment horizontal="right"/>
    </xf>
    <xf numFmtId="0" fontId="6" fillId="0" borderId="26" xfId="0" quotePrefix="1" applyFont="1" applyBorder="1" applyAlignment="1" applyProtection="1">
      <alignment horizontal="right"/>
    </xf>
    <xf numFmtId="1" fontId="0" fillId="6" borderId="77" xfId="0" applyNumberFormat="1" applyFill="1" applyBorder="1" applyProtection="1"/>
    <xf numFmtId="0" fontId="0" fillId="0" borderId="31" xfId="0" applyNumberFormat="1" applyBorder="1" applyAlignment="1" applyProtection="1">
      <alignment horizontal="right"/>
    </xf>
    <xf numFmtId="49" fontId="0" fillId="2" borderId="31" xfId="0" applyNumberFormat="1" applyFill="1" applyBorder="1" applyAlignment="1" applyProtection="1">
      <alignment horizontal="right"/>
    </xf>
    <xf numFmtId="49" fontId="0" fillId="2" borderId="32" xfId="0" applyNumberFormat="1" applyFill="1" applyBorder="1" applyAlignment="1" applyProtection="1">
      <alignment horizontal="right"/>
    </xf>
    <xf numFmtId="49" fontId="0" fillId="10" borderId="32" xfId="0" applyNumberFormat="1" applyFill="1" applyBorder="1" applyAlignment="1" applyProtection="1">
      <alignment horizontal="right"/>
    </xf>
    <xf numFmtId="0" fontId="3" fillId="2" borderId="44" xfId="0" applyFont="1" applyFill="1" applyBorder="1" applyAlignment="1" applyProtection="1">
      <alignment horizontal="left" vertical="center" wrapText="1"/>
    </xf>
    <xf numFmtId="0" fontId="0" fillId="0" borderId="39" xfId="0" applyNumberFormat="1" applyBorder="1" applyAlignment="1" applyProtection="1">
      <alignment horizontal="right"/>
    </xf>
    <xf numFmtId="0" fontId="0" fillId="2" borderId="70" xfId="0" applyFill="1" applyBorder="1" applyProtection="1"/>
    <xf numFmtId="49" fontId="0" fillId="2" borderId="39" xfId="0" applyNumberFormat="1" applyFill="1" applyBorder="1" applyAlignment="1" applyProtection="1">
      <alignment horizontal="right"/>
    </xf>
    <xf numFmtId="49" fontId="0" fillId="2" borderId="36" xfId="0" applyNumberFormat="1" applyFill="1" applyBorder="1" applyAlignment="1" applyProtection="1">
      <alignment horizontal="right"/>
    </xf>
    <xf numFmtId="49" fontId="0" fillId="10" borderId="36" xfId="0" applyNumberFormat="1" applyFill="1" applyBorder="1" applyAlignment="1" applyProtection="1">
      <alignment horizontal="right"/>
    </xf>
    <xf numFmtId="0" fontId="3" fillId="0" borderId="46" xfId="0" applyFont="1" applyBorder="1" applyProtection="1"/>
    <xf numFmtId="0" fontId="0" fillId="0" borderId="47" xfId="0" quotePrefix="1" applyBorder="1" applyProtection="1"/>
    <xf numFmtId="0" fontId="6" fillId="0" borderId="48" xfId="0" quotePrefix="1" applyFont="1" applyBorder="1" applyProtection="1"/>
    <xf numFmtId="0" fontId="0" fillId="0" borderId="48" xfId="0" quotePrefix="1" applyBorder="1" applyProtection="1"/>
    <xf numFmtId="0" fontId="6" fillId="0" borderId="76" xfId="0" applyFont="1" applyBorder="1" applyProtection="1"/>
    <xf numFmtId="1" fontId="14" fillId="7" borderId="75" xfId="0" applyNumberFormat="1" applyFont="1" applyFill="1" applyBorder="1" applyProtection="1"/>
    <xf numFmtId="0" fontId="14" fillId="0" borderId="0" xfId="0" applyFont="1" applyProtection="1"/>
    <xf numFmtId="0" fontId="0" fillId="0" borderId="72" xfId="0" applyBorder="1" applyProtection="1"/>
    <xf numFmtId="0" fontId="4" fillId="0" borderId="72" xfId="0" applyFont="1" applyBorder="1" applyProtection="1"/>
    <xf numFmtId="0" fontId="0" fillId="2" borderId="29" xfId="0" applyFill="1" applyBorder="1" applyAlignment="1" applyProtection="1">
      <alignment horizontal="center" wrapText="1"/>
    </xf>
    <xf numFmtId="0" fontId="3" fillId="2" borderId="54" xfId="0" applyFont="1" applyFill="1" applyBorder="1" applyAlignment="1" applyProtection="1">
      <alignment wrapText="1"/>
    </xf>
    <xf numFmtId="0" fontId="0" fillId="10" borderId="26" xfId="0" applyFill="1" applyBorder="1" applyProtection="1"/>
    <xf numFmtId="0" fontId="0" fillId="2" borderId="79" xfId="0" applyFill="1" applyBorder="1" applyProtection="1"/>
    <xf numFmtId="0" fontId="0" fillId="10" borderId="0" xfId="0" applyFill="1" applyBorder="1" applyProtection="1"/>
    <xf numFmtId="0" fontId="0" fillId="3" borderId="12" xfId="0" applyFill="1" applyBorder="1" applyProtection="1">
      <protection locked="0"/>
    </xf>
    <xf numFmtId="49" fontId="3" fillId="0" borderId="34" xfId="0" applyNumberFormat="1" applyFont="1" applyBorder="1" applyProtection="1"/>
    <xf numFmtId="0" fontId="0" fillId="3" borderId="102" xfId="0" applyFill="1" applyBorder="1" applyProtection="1">
      <protection locked="0"/>
    </xf>
    <xf numFmtId="0" fontId="0" fillId="2" borderId="35" xfId="0" applyFill="1" applyBorder="1" applyProtection="1"/>
    <xf numFmtId="0" fontId="6" fillId="0" borderId="36" xfId="0" quotePrefix="1" applyFont="1" applyBorder="1" applyAlignment="1" applyProtection="1">
      <alignment horizontal="right"/>
    </xf>
    <xf numFmtId="1" fontId="0" fillId="6" borderId="52" xfId="0" applyNumberFormat="1" applyFill="1" applyBorder="1" applyProtection="1"/>
    <xf numFmtId="1" fontId="0" fillId="6" borderId="103" xfId="0" applyNumberFormat="1" applyFill="1" applyBorder="1" applyProtection="1"/>
    <xf numFmtId="0" fontId="19" fillId="2" borderId="25" xfId="0" applyFont="1" applyFill="1" applyBorder="1" applyAlignment="1" applyProtection="1">
      <alignment horizontal="left" vertical="center" wrapText="1"/>
    </xf>
    <xf numFmtId="0" fontId="3" fillId="10" borderId="40" xfId="0" applyFont="1" applyFill="1" applyBorder="1" applyAlignment="1" applyProtection="1">
      <alignment wrapText="1"/>
    </xf>
    <xf numFmtId="0" fontId="3" fillId="10" borderId="0" xfId="0" applyFont="1" applyFill="1" applyBorder="1" applyAlignment="1" applyProtection="1">
      <alignment horizontal="center"/>
    </xf>
    <xf numFmtId="0" fontId="0" fillId="10" borderId="79" xfId="0" applyFill="1" applyBorder="1" applyProtection="1"/>
    <xf numFmtId="0" fontId="0" fillId="10" borderId="13" xfId="0" applyFill="1" applyBorder="1" applyAlignment="1" applyProtection="1">
      <alignment horizontal="center" wrapText="1"/>
    </xf>
    <xf numFmtId="0" fontId="0" fillId="10" borderId="104" xfId="0" applyFill="1" applyBorder="1" applyAlignment="1" applyProtection="1">
      <alignment horizontal="left" wrapText="1"/>
    </xf>
    <xf numFmtId="0" fontId="3" fillId="10" borderId="0" xfId="0" applyFont="1" applyFill="1" applyBorder="1" applyAlignment="1" applyProtection="1">
      <alignment wrapText="1"/>
    </xf>
    <xf numFmtId="0" fontId="3" fillId="10" borderId="0" xfId="0" applyFont="1" applyFill="1" applyBorder="1" applyAlignment="1" applyProtection="1">
      <alignment horizontal="left" wrapText="1"/>
    </xf>
    <xf numFmtId="0" fontId="0" fillId="10" borderId="7" xfId="0" applyFill="1" applyBorder="1" applyProtection="1"/>
    <xf numFmtId="0" fontId="0" fillId="10" borderId="14" xfId="0" applyFill="1" applyBorder="1" applyProtection="1"/>
    <xf numFmtId="0" fontId="6" fillId="10" borderId="20" xfId="0" quotePrefix="1" applyFont="1" applyFill="1" applyBorder="1" applyAlignment="1" applyProtection="1">
      <alignment horizontal="right"/>
    </xf>
    <xf numFmtId="0" fontId="0" fillId="10" borderId="13" xfId="0" applyFill="1" applyBorder="1" applyProtection="1"/>
    <xf numFmtId="0" fontId="6" fillId="10" borderId="10" xfId="0" quotePrefix="1" applyFont="1" applyFill="1" applyBorder="1" applyAlignment="1" applyProtection="1">
      <alignment horizontal="right"/>
    </xf>
    <xf numFmtId="0" fontId="0" fillId="10" borderId="81" xfId="0" applyFill="1" applyBorder="1" applyProtection="1"/>
    <xf numFmtId="0" fontId="0" fillId="10" borderId="105" xfId="0" applyFill="1" applyBorder="1" applyAlignment="1" applyProtection="1">
      <alignment horizontal="centerContinuous" wrapText="1"/>
    </xf>
    <xf numFmtId="0" fontId="0" fillId="10" borderId="13" xfId="0" applyFill="1" applyBorder="1" applyAlignment="1" applyProtection="1">
      <alignment horizontal="centerContinuous" wrapText="1"/>
    </xf>
    <xf numFmtId="0" fontId="0" fillId="10" borderId="104" xfId="0" applyFill="1" applyBorder="1" applyAlignment="1" applyProtection="1">
      <alignment horizontal="centerContinuous" wrapText="1"/>
    </xf>
    <xf numFmtId="0" fontId="3" fillId="10" borderId="9" xfId="0" applyFont="1" applyFill="1" applyBorder="1" applyProtection="1"/>
    <xf numFmtId="0" fontId="0" fillId="10" borderId="21" xfId="0" applyFill="1" applyBorder="1" applyProtection="1"/>
    <xf numFmtId="0" fontId="6" fillId="10" borderId="104" xfId="0" applyFont="1" applyFill="1" applyBorder="1" applyProtection="1"/>
    <xf numFmtId="0" fontId="6" fillId="10" borderId="21" xfId="0" applyFont="1" applyFill="1" applyBorder="1" applyProtection="1"/>
    <xf numFmtId="0" fontId="4" fillId="0" borderId="39" xfId="0" applyNumberFormat="1" applyFont="1" applyBorder="1" applyAlignment="1" applyProtection="1">
      <alignment horizontal="right"/>
    </xf>
    <xf numFmtId="0" fontId="0" fillId="10" borderId="105" xfId="0" applyFill="1" applyBorder="1" applyProtection="1"/>
    <xf numFmtId="0" fontId="4" fillId="0" borderId="53" xfId="0" applyNumberFormat="1" applyFont="1" applyBorder="1" applyAlignment="1" applyProtection="1">
      <alignment horizontal="right"/>
    </xf>
    <xf numFmtId="0" fontId="0" fillId="0" borderId="13" xfId="0" applyBorder="1" applyProtection="1"/>
    <xf numFmtId="0" fontId="0" fillId="3" borderId="107" xfId="0" applyFill="1" applyBorder="1" applyProtection="1">
      <protection locked="0"/>
    </xf>
    <xf numFmtId="165" fontId="0" fillId="10" borderId="41" xfId="0" applyNumberFormat="1" applyFill="1" applyBorder="1" applyAlignment="1" applyProtection="1">
      <alignment horizontal="right"/>
    </xf>
    <xf numFmtId="165" fontId="0" fillId="10" borderId="32" xfId="0" applyNumberFormat="1" applyFill="1" applyBorder="1" applyAlignment="1" applyProtection="1">
      <alignment horizontal="right"/>
    </xf>
    <xf numFmtId="0" fontId="6" fillId="10" borderId="68" xfId="0" quotePrefix="1" applyFont="1" applyFill="1" applyBorder="1" applyAlignment="1" applyProtection="1">
      <alignment horizontal="right"/>
    </xf>
    <xf numFmtId="0" fontId="6" fillId="10" borderId="70" xfId="0" quotePrefix="1" applyFont="1" applyFill="1" applyBorder="1" applyAlignment="1" applyProtection="1">
      <alignment horizontal="right"/>
    </xf>
    <xf numFmtId="165" fontId="6" fillId="10" borderId="68" xfId="0" quotePrefix="1" applyNumberFormat="1" applyFont="1" applyFill="1" applyBorder="1" applyAlignment="1" applyProtection="1">
      <alignment horizontal="right"/>
    </xf>
    <xf numFmtId="165" fontId="6" fillId="10" borderId="70" xfId="0" quotePrefix="1" applyNumberFormat="1" applyFont="1" applyFill="1" applyBorder="1" applyAlignment="1" applyProtection="1">
      <alignment horizontal="right"/>
    </xf>
    <xf numFmtId="0" fontId="3" fillId="0" borderId="34" xfId="0" applyFont="1" applyFill="1" applyBorder="1" applyAlignment="1" applyProtection="1">
      <alignment horizontal="left" vertical="center" wrapText="1"/>
    </xf>
    <xf numFmtId="0" fontId="3" fillId="0" borderId="109" xfId="0" applyFont="1" applyFill="1" applyBorder="1" applyAlignment="1" applyProtection="1">
      <alignment horizontal="left" vertical="center" wrapText="1"/>
    </xf>
    <xf numFmtId="0" fontId="0" fillId="0" borderId="109" xfId="0" applyNumberFormat="1" applyFill="1" applyBorder="1" applyAlignment="1" applyProtection="1">
      <alignment horizontal="right"/>
    </xf>
    <xf numFmtId="0" fontId="0" fillId="0" borderId="109" xfId="0" applyFill="1" applyBorder="1" applyProtection="1"/>
    <xf numFmtId="0" fontId="6" fillId="0" borderId="109" xfId="0" applyFont="1" applyFill="1" applyBorder="1" applyProtection="1"/>
    <xf numFmtId="0" fontId="0" fillId="0" borderId="102" xfId="0" applyFill="1" applyBorder="1" applyProtection="1"/>
    <xf numFmtId="165" fontId="6" fillId="0" borderId="70" xfId="0" quotePrefix="1" applyNumberFormat="1" applyFont="1" applyFill="1" applyBorder="1" applyAlignment="1" applyProtection="1">
      <alignment horizontal="right"/>
    </xf>
    <xf numFmtId="0" fontId="4" fillId="0" borderId="48" xfId="0" quotePrefix="1" applyFont="1" applyBorder="1" applyProtection="1"/>
    <xf numFmtId="49" fontId="4" fillId="0" borderId="36" xfId="0" applyNumberFormat="1" applyFont="1" applyFill="1" applyBorder="1" applyAlignment="1" applyProtection="1">
      <alignment horizontal="right"/>
    </xf>
    <xf numFmtId="0" fontId="6" fillId="2" borderId="31" xfId="0" applyFont="1" applyFill="1" applyBorder="1"/>
    <xf numFmtId="0" fontId="6" fillId="0" borderId="17" xfId="0" quotePrefix="1" applyFont="1" applyBorder="1"/>
    <xf numFmtId="0" fontId="6" fillId="0" borderId="39" xfId="0" quotePrefix="1" applyFont="1" applyBorder="1"/>
    <xf numFmtId="0" fontId="6" fillId="0" borderId="54" xfId="0" quotePrefix="1" applyFont="1" applyBorder="1"/>
    <xf numFmtId="0" fontId="6" fillId="0" borderId="31" xfId="0" quotePrefix="1" applyFont="1" applyBorder="1"/>
    <xf numFmtId="0" fontId="6" fillId="2" borderId="54" xfId="0" applyFont="1" applyFill="1" applyBorder="1"/>
    <xf numFmtId="0" fontId="4" fillId="2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Protection="1">
      <protection locked="0"/>
    </xf>
    <xf numFmtId="0" fontId="1" fillId="0" borderId="26" xfId="0" applyFont="1" applyBorder="1" applyAlignment="1"/>
    <xf numFmtId="0" fontId="4" fillId="3" borderId="58" xfId="0" applyFont="1" applyFill="1" applyBorder="1" applyProtection="1">
      <protection locked="0"/>
    </xf>
    <xf numFmtId="0" fontId="4" fillId="2" borderId="53" xfId="0" applyFont="1" applyFill="1" applyBorder="1"/>
    <xf numFmtId="0" fontId="1" fillId="2" borderId="26" xfId="0" applyFont="1" applyFill="1" applyBorder="1"/>
    <xf numFmtId="0" fontId="4" fillId="3" borderId="27" xfId="0" applyFont="1" applyFill="1" applyBorder="1" applyProtection="1">
      <protection locked="0"/>
    </xf>
    <xf numFmtId="0" fontId="4" fillId="2" borderId="26" xfId="0" applyFont="1" applyFill="1" applyBorder="1"/>
    <xf numFmtId="0" fontId="1" fillId="2" borderId="69" xfId="0" applyFont="1" applyFill="1" applyBorder="1"/>
    <xf numFmtId="0" fontId="4" fillId="2" borderId="0" xfId="0" applyFont="1" applyFill="1" applyBorder="1"/>
    <xf numFmtId="0" fontId="4" fillId="2" borderId="40" xfId="0" applyFont="1" applyFill="1" applyBorder="1"/>
    <xf numFmtId="0" fontId="1" fillId="0" borderId="26" xfId="0" quotePrefix="1" applyFont="1" applyBorder="1"/>
    <xf numFmtId="0" fontId="4" fillId="3" borderId="77" xfId="0" applyFont="1" applyFill="1" applyBorder="1" applyProtection="1">
      <protection locked="0"/>
    </xf>
    <xf numFmtId="0" fontId="4" fillId="6" borderId="49" xfId="0" quotePrefix="1" applyFont="1" applyFill="1" applyBorder="1"/>
    <xf numFmtId="0" fontId="4" fillId="3" borderId="30" xfId="0" applyFont="1" applyFill="1" applyBorder="1" applyProtection="1">
      <protection locked="0"/>
    </xf>
    <xf numFmtId="0" fontId="4" fillId="3" borderId="59" xfId="0" applyFont="1" applyFill="1" applyBorder="1" applyProtection="1">
      <protection locked="0"/>
    </xf>
    <xf numFmtId="0" fontId="4" fillId="2" borderId="31" xfId="0" applyFont="1" applyFill="1" applyBorder="1"/>
    <xf numFmtId="0" fontId="1" fillId="2" borderId="31" xfId="0" applyFont="1" applyFill="1" applyBorder="1"/>
    <xf numFmtId="0" fontId="4" fillId="2" borderId="32" xfId="0" applyFont="1" applyFill="1" applyBorder="1"/>
    <xf numFmtId="0" fontId="4" fillId="2" borderId="68" xfId="0" applyFont="1" applyFill="1" applyBorder="1"/>
    <xf numFmtId="0" fontId="4" fillId="2" borderId="16" xfId="0" applyFont="1" applyFill="1" applyBorder="1"/>
    <xf numFmtId="0" fontId="4" fillId="2" borderId="28" xfId="0" applyFont="1" applyFill="1" applyBorder="1"/>
    <xf numFmtId="0" fontId="1" fillId="0" borderId="31" xfId="0" quotePrefix="1" applyFont="1" applyBorder="1"/>
    <xf numFmtId="0" fontId="4" fillId="3" borderId="50" xfId="0" applyFont="1" applyFill="1" applyBorder="1" applyProtection="1">
      <protection locked="0"/>
    </xf>
    <xf numFmtId="0" fontId="4" fillId="0" borderId="0" xfId="0" applyFont="1" applyBorder="1"/>
    <xf numFmtId="0" fontId="3" fillId="2" borderId="44" xfId="0" applyFont="1" applyFill="1" applyBorder="1" applyAlignment="1">
      <alignment horizontal="left" vertical="center" wrapText="1"/>
    </xf>
    <xf numFmtId="0" fontId="4" fillId="3" borderId="42" xfId="0" applyFont="1" applyFill="1" applyBorder="1" applyProtection="1">
      <protection locked="0"/>
    </xf>
    <xf numFmtId="0" fontId="4" fillId="3" borderId="22" xfId="0" applyFont="1" applyFill="1" applyBorder="1" applyProtection="1">
      <protection locked="0"/>
    </xf>
    <xf numFmtId="0" fontId="4" fillId="2" borderId="17" xfId="0" applyFont="1" applyFill="1" applyBorder="1"/>
    <xf numFmtId="0" fontId="4" fillId="2" borderId="30" xfId="0" applyFont="1" applyFill="1" applyBorder="1"/>
    <xf numFmtId="0" fontId="4" fillId="3" borderId="43" xfId="0" applyFont="1" applyFill="1" applyBorder="1" applyProtection="1">
      <protection locked="0"/>
    </xf>
    <xf numFmtId="0" fontId="4" fillId="2" borderId="60" xfId="0" applyFont="1" applyFill="1" applyBorder="1"/>
    <xf numFmtId="0" fontId="1" fillId="0" borderId="17" xfId="0" quotePrefix="1" applyFont="1" applyBorder="1"/>
    <xf numFmtId="0" fontId="1" fillId="0" borderId="54" xfId="0" quotePrefix="1" applyFont="1" applyBorder="1"/>
    <xf numFmtId="0" fontId="4" fillId="3" borderId="51" xfId="0" applyFont="1" applyFill="1" applyBorder="1" applyProtection="1">
      <protection locked="0"/>
    </xf>
    <xf numFmtId="0" fontId="4" fillId="3" borderId="8" xfId="0" applyFont="1" applyFill="1" applyBorder="1" applyProtection="1">
      <protection locked="0"/>
    </xf>
    <xf numFmtId="0" fontId="1" fillId="0" borderId="74" xfId="0" quotePrefix="1" applyFont="1" applyBorder="1"/>
    <xf numFmtId="0" fontId="4" fillId="0" borderId="61" xfId="0" applyFont="1" applyBorder="1"/>
    <xf numFmtId="0" fontId="4" fillId="3" borderId="53" xfId="0" applyFont="1" applyFill="1" applyBorder="1" applyProtection="1">
      <protection locked="0"/>
    </xf>
    <xf numFmtId="0" fontId="4" fillId="3" borderId="26" xfId="0" applyFont="1" applyFill="1" applyBorder="1" applyProtection="1">
      <protection locked="0"/>
    </xf>
    <xf numFmtId="0" fontId="1" fillId="2" borderId="29" xfId="0" applyFont="1" applyFill="1" applyBorder="1"/>
    <xf numFmtId="0" fontId="4" fillId="2" borderId="25" xfId="0" applyFont="1" applyFill="1" applyBorder="1"/>
    <xf numFmtId="0" fontId="4" fillId="2" borderId="14" xfId="0" applyFont="1" applyFill="1" applyBorder="1"/>
    <xf numFmtId="0" fontId="4" fillId="3" borderId="62" xfId="0" applyFont="1" applyFill="1" applyBorder="1" applyProtection="1">
      <protection locked="0"/>
    </xf>
    <xf numFmtId="0" fontId="4" fillId="3" borderId="77" xfId="0" quotePrefix="1" applyFont="1" applyFill="1" applyBorder="1" applyProtection="1">
      <protection locked="0"/>
    </xf>
    <xf numFmtId="0" fontId="4" fillId="0" borderId="43" xfId="0" applyFont="1" applyBorder="1"/>
    <xf numFmtId="0" fontId="4" fillId="3" borderId="54" xfId="0" applyFont="1" applyFill="1" applyBorder="1" applyProtection="1">
      <protection locked="0"/>
    </xf>
    <xf numFmtId="0" fontId="4" fillId="3" borderId="31" xfId="0" applyFont="1" applyFill="1" applyBorder="1" applyProtection="1">
      <protection locked="0"/>
    </xf>
    <xf numFmtId="0" fontId="4" fillId="2" borderId="38" xfId="0" applyFont="1" applyFill="1" applyBorder="1"/>
    <xf numFmtId="0" fontId="4" fillId="0" borderId="30" xfId="0" applyFont="1" applyBorder="1"/>
    <xf numFmtId="0" fontId="3" fillId="2" borderId="42" xfId="0" applyFont="1" applyFill="1" applyBorder="1" applyAlignment="1">
      <alignment horizontal="left" vertical="center" wrapText="1"/>
    </xf>
    <xf numFmtId="0" fontId="4" fillId="3" borderId="17" xfId="0" applyFont="1" applyFill="1" applyBorder="1" applyProtection="1">
      <protection locked="0"/>
    </xf>
    <xf numFmtId="0" fontId="3" fillId="2" borderId="30" xfId="0" applyFont="1" applyFill="1" applyBorder="1" applyAlignment="1">
      <alignment horizontal="left" vertical="center" wrapText="1"/>
    </xf>
    <xf numFmtId="0" fontId="4" fillId="3" borderId="63" xfId="0" applyFont="1" applyFill="1" applyBorder="1" applyProtection="1">
      <protection locked="0"/>
    </xf>
    <xf numFmtId="0" fontId="4" fillId="3" borderId="8" xfId="0" quotePrefix="1" applyFont="1" applyFill="1" applyBorder="1" applyProtection="1">
      <protection locked="0"/>
    </xf>
    <xf numFmtId="0" fontId="3" fillId="2" borderId="35" xfId="0" applyFont="1" applyFill="1" applyBorder="1" applyAlignment="1">
      <alignment horizontal="left" vertical="center" wrapText="1"/>
    </xf>
    <xf numFmtId="0" fontId="4" fillId="3" borderId="64" xfId="0" applyFont="1" applyFill="1" applyBorder="1" applyProtection="1">
      <protection locked="0"/>
    </xf>
    <xf numFmtId="0" fontId="4" fillId="0" borderId="39" xfId="0" applyFont="1" applyBorder="1" applyAlignment="1"/>
    <xf numFmtId="0" fontId="4" fillId="3" borderId="39" xfId="0" applyFont="1" applyFill="1" applyBorder="1" applyProtection="1">
      <protection locked="0"/>
    </xf>
    <xf numFmtId="0" fontId="4" fillId="2" borderId="39" xfId="0" applyFont="1" applyFill="1" applyBorder="1"/>
    <xf numFmtId="0" fontId="1" fillId="2" borderId="39" xfId="0" applyFont="1" applyFill="1" applyBorder="1"/>
    <xf numFmtId="0" fontId="4" fillId="2" borderId="36" xfId="0" applyFont="1" applyFill="1" applyBorder="1"/>
    <xf numFmtId="0" fontId="4" fillId="2" borderId="70" xfId="0" applyFont="1" applyFill="1" applyBorder="1"/>
    <xf numFmtId="0" fontId="4" fillId="2" borderId="57" xfId="0" applyFont="1" applyFill="1" applyBorder="1"/>
    <xf numFmtId="0" fontId="4" fillId="2" borderId="37" xfId="0" applyFont="1" applyFill="1" applyBorder="1"/>
    <xf numFmtId="0" fontId="1" fillId="0" borderId="39" xfId="0" quotePrefix="1" applyFont="1" applyBorder="1"/>
    <xf numFmtId="0" fontId="4" fillId="3" borderId="52" xfId="0" applyFont="1" applyFill="1" applyBorder="1" applyProtection="1">
      <protection locked="0"/>
    </xf>
    <xf numFmtId="0" fontId="4" fillId="6" borderId="67" xfId="0" quotePrefix="1" applyFont="1" applyFill="1" applyBorder="1"/>
    <xf numFmtId="0" fontId="3" fillId="2" borderId="6" xfId="0" applyFont="1" applyFill="1" applyBorder="1" applyAlignment="1" applyProtection="1">
      <alignment horizontal="left" vertical="center" wrapText="1"/>
      <protection locked="0"/>
    </xf>
    <xf numFmtId="0" fontId="3" fillId="2" borderId="42" xfId="0" applyFont="1" applyFill="1" applyBorder="1" applyAlignment="1" applyProtection="1">
      <alignment horizontal="left" vertical="center" wrapText="1"/>
      <protection locked="0"/>
    </xf>
    <xf numFmtId="0" fontId="3" fillId="2" borderId="43" xfId="0" applyFont="1" applyFill="1" applyBorder="1" applyAlignment="1" applyProtection="1">
      <alignment horizontal="left" vertical="center" wrapText="1"/>
      <protection locked="0"/>
    </xf>
    <xf numFmtId="0" fontId="0" fillId="12" borderId="0" xfId="0" applyFill="1"/>
    <xf numFmtId="0" fontId="0" fillId="0" borderId="0" xfId="0" applyFill="1"/>
    <xf numFmtId="0" fontId="4" fillId="0" borderId="0" xfId="0" applyFont="1" applyProtection="1"/>
    <xf numFmtId="0" fontId="4" fillId="2" borderId="0" xfId="0" applyFont="1" applyFill="1"/>
    <xf numFmtId="164" fontId="12" fillId="9" borderId="0" xfId="1" applyFont="1" applyFill="1" applyAlignment="1">
      <alignment horizontal="center"/>
    </xf>
    <xf numFmtId="0" fontId="0" fillId="9" borderId="0" xfId="0" applyFill="1" applyAlignment="1">
      <alignment horizontal="center"/>
    </xf>
    <xf numFmtId="0" fontId="2" fillId="9" borderId="0" xfId="0" applyFont="1" applyFill="1" applyAlignment="1">
      <alignment horizontal="center"/>
    </xf>
    <xf numFmtId="0" fontId="0" fillId="2" borderId="78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79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80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2" borderId="81" xfId="0" applyFont="1" applyFill="1" applyBorder="1" applyAlignment="1">
      <alignment horizontal="center"/>
    </xf>
    <xf numFmtId="0" fontId="0" fillId="0" borderId="7" xfId="0" applyBorder="1" applyAlignment="1"/>
    <xf numFmtId="0" fontId="0" fillId="0" borderId="21" xfId="0" applyBorder="1" applyAlignment="1"/>
    <xf numFmtId="0" fontId="2" fillId="9" borderId="0" xfId="0" applyFont="1" applyFill="1" applyAlignment="1">
      <alignment horizontal="center" vertical="center"/>
    </xf>
    <xf numFmtId="0" fontId="4" fillId="9" borderId="85" xfId="0" applyFont="1" applyFill="1" applyBorder="1" applyAlignment="1">
      <alignment horizontal="center" vertical="center" wrapText="1"/>
    </xf>
    <xf numFmtId="0" fontId="0" fillId="9" borderId="86" xfId="0" applyFill="1" applyBorder="1" applyAlignment="1">
      <alignment horizontal="center" vertical="center" wrapText="1"/>
    </xf>
    <xf numFmtId="0" fontId="0" fillId="9" borderId="87" xfId="0" applyFill="1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/>
    </xf>
    <xf numFmtId="0" fontId="0" fillId="0" borderId="88" xfId="0" applyBorder="1" applyAlignment="1">
      <alignment vertical="center"/>
    </xf>
    <xf numFmtId="0" fontId="0" fillId="0" borderId="89" xfId="0" applyBorder="1" applyAlignment="1">
      <alignment vertical="center"/>
    </xf>
    <xf numFmtId="0" fontId="0" fillId="9" borderId="57" xfId="0" applyFill="1" applyBorder="1" applyAlignment="1">
      <alignment horizontal="center" vertical="center"/>
    </xf>
    <xf numFmtId="0" fontId="0" fillId="9" borderId="57" xfId="0" applyFill="1" applyBorder="1" applyAlignment="1">
      <alignment vertical="center"/>
    </xf>
    <xf numFmtId="0" fontId="0" fillId="9" borderId="36" xfId="0" applyFill="1" applyBorder="1" applyAlignment="1">
      <alignment vertical="center"/>
    </xf>
    <xf numFmtId="0" fontId="0" fillId="5" borderId="37" xfId="0" applyFill="1" applyBorder="1" applyAlignment="1">
      <alignment horizontal="center" vertical="center"/>
    </xf>
    <xf numFmtId="0" fontId="0" fillId="0" borderId="57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9" borderId="85" xfId="0" applyFill="1" applyBorder="1" applyAlignment="1">
      <alignment horizontal="center" vertical="center"/>
    </xf>
    <xf numFmtId="0" fontId="0" fillId="9" borderId="86" xfId="0" applyFill="1" applyBorder="1" applyAlignment="1">
      <alignment horizontal="center" vertical="center"/>
    </xf>
    <xf numFmtId="0" fontId="0" fillId="9" borderId="86" xfId="0" applyFill="1" applyBorder="1" applyAlignment="1">
      <alignment vertical="center"/>
    </xf>
    <xf numFmtId="0" fontId="0" fillId="9" borderId="87" xfId="0" applyFill="1" applyBorder="1" applyAlignment="1">
      <alignment vertical="center"/>
    </xf>
    <xf numFmtId="0" fontId="0" fillId="9" borderId="87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8" borderId="11" xfId="0" applyFill="1" applyBorder="1" applyAlignment="1">
      <alignment vertical="center"/>
    </xf>
    <xf numFmtId="0" fontId="0" fillId="8" borderId="62" xfId="0" applyFill="1" applyBorder="1" applyAlignment="1">
      <alignment horizontal="center" vertical="center"/>
    </xf>
    <xf numFmtId="0" fontId="0" fillId="2" borderId="24" xfId="0" applyFill="1" applyBorder="1" applyAlignment="1" applyProtection="1">
      <alignment horizontal="center"/>
    </xf>
    <xf numFmtId="0" fontId="0" fillId="2" borderId="11" xfId="0" applyFill="1" applyBorder="1" applyAlignment="1" applyProtection="1">
      <alignment horizontal="center"/>
    </xf>
    <xf numFmtId="0" fontId="0" fillId="10" borderId="14" xfId="0" applyFill="1" applyBorder="1" applyAlignment="1" applyProtection="1">
      <alignment horizontal="center"/>
    </xf>
    <xf numFmtId="0" fontId="0" fillId="10" borderId="13" xfId="0" applyFill="1" applyBorder="1" applyAlignment="1" applyProtection="1">
      <alignment horizontal="center"/>
    </xf>
    <xf numFmtId="0" fontId="0" fillId="10" borderId="14" xfId="0" applyFill="1" applyBorder="1" applyAlignment="1" applyProtection="1">
      <alignment horizontal="center" wrapText="1"/>
    </xf>
    <xf numFmtId="0" fontId="0" fillId="10" borderId="13" xfId="0" applyFill="1" applyBorder="1" applyAlignment="1" applyProtection="1">
      <alignment horizontal="center" wrapText="1"/>
    </xf>
    <xf numFmtId="0" fontId="0" fillId="10" borderId="104" xfId="0" applyFill="1" applyBorder="1" applyAlignment="1" applyProtection="1">
      <alignment horizontal="center" wrapText="1"/>
    </xf>
    <xf numFmtId="0" fontId="3" fillId="2" borderId="81" xfId="0" applyFont="1" applyFill="1" applyBorder="1" applyAlignment="1" applyProtection="1">
      <alignment horizontal="center"/>
    </xf>
    <xf numFmtId="0" fontId="3" fillId="2" borderId="7" xfId="0" applyFont="1" applyFill="1" applyBorder="1" applyAlignment="1" applyProtection="1">
      <alignment horizontal="center"/>
    </xf>
    <xf numFmtId="0" fontId="3" fillId="2" borderId="21" xfId="0" applyFont="1" applyFill="1" applyBorder="1" applyAlignment="1" applyProtection="1">
      <alignment horizontal="center"/>
    </xf>
    <xf numFmtId="0" fontId="0" fillId="2" borderId="80" xfId="0" applyFill="1" applyBorder="1" applyAlignment="1" applyProtection="1">
      <alignment horizontal="center"/>
    </xf>
    <xf numFmtId="0" fontId="0" fillId="2" borderId="3" xfId="0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0" fontId="0" fillId="2" borderId="78" xfId="0" applyFill="1" applyBorder="1" applyAlignment="1" applyProtection="1">
      <alignment horizontal="center" vertical="top"/>
    </xf>
    <xf numFmtId="0" fontId="0" fillId="2" borderId="3" xfId="0" applyFill="1" applyBorder="1" applyAlignment="1" applyProtection="1">
      <alignment horizontal="center" vertical="top"/>
    </xf>
    <xf numFmtId="0" fontId="0" fillId="2" borderId="4" xfId="0" applyFill="1" applyBorder="1" applyAlignment="1" applyProtection="1">
      <alignment horizontal="center" vertical="top"/>
    </xf>
    <xf numFmtId="0" fontId="0" fillId="2" borderId="79" xfId="0" applyFill="1" applyBorder="1" applyAlignment="1" applyProtection="1">
      <alignment horizontal="center" vertical="top"/>
    </xf>
    <xf numFmtId="0" fontId="0" fillId="2" borderId="7" xfId="0" applyFill="1" applyBorder="1" applyAlignment="1" applyProtection="1">
      <alignment horizontal="center" vertical="top"/>
    </xf>
    <xf numFmtId="0" fontId="0" fillId="2" borderId="21" xfId="0" applyFill="1" applyBorder="1" applyAlignment="1" applyProtection="1">
      <alignment horizontal="center" vertical="top"/>
    </xf>
    <xf numFmtId="0" fontId="0" fillId="2" borderId="29" xfId="0" applyFill="1" applyBorder="1" applyAlignment="1" applyProtection="1">
      <alignment horizontal="center"/>
    </xf>
    <xf numFmtId="0" fontId="0" fillId="2" borderId="41" xfId="0" applyFill="1" applyBorder="1" applyAlignment="1" applyProtection="1">
      <alignment horizontal="center"/>
    </xf>
    <xf numFmtId="0" fontId="4" fillId="2" borderId="106" xfId="0" applyFont="1" applyFill="1" applyBorder="1" applyAlignment="1" applyProtection="1">
      <alignment horizontal="left" vertical="center" wrapText="1"/>
    </xf>
    <xf numFmtId="0" fontId="4" fillId="0" borderId="109" xfId="0" applyFont="1" applyFill="1" applyBorder="1" applyAlignment="1" applyProtection="1">
      <alignment horizontal="right"/>
    </xf>
    <xf numFmtId="0" fontId="4" fillId="0" borderId="108" xfId="0" applyFont="1" applyFill="1" applyBorder="1" applyAlignment="1" applyProtection="1">
      <alignment horizontal="right"/>
    </xf>
  </cellXfs>
  <cellStyles count="2">
    <cellStyle name="Standard" xfId="0" builtinId="0"/>
    <cellStyle name="Standard_LEBE_V2_2000" xfId="1" xr:uid="{00000000-0005-0000-0000-000001000000}"/>
  </cellStyles>
  <dxfs count="0"/>
  <tableStyles count="0" defaultTableStyle="TableStyleMedium2" defaultPivotStyle="PivotStyleLight16"/>
  <colors>
    <mruColors>
      <color rgb="FFCCFF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BasisinfoBFS!A1"/><Relationship Id="rId2" Type="http://schemas.openxmlformats.org/officeDocument/2006/relationships/image" Target="../media/image1.png"/><Relationship Id="rId1" Type="http://schemas.openxmlformats.org/officeDocument/2006/relationships/hyperlink" Target="http://www.km.bayern.de/" TargetMode="External"/><Relationship Id="rId4" Type="http://schemas.openxmlformats.org/officeDocument/2006/relationships/hyperlink" Target="#BasisinfoFAK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Logo!A1"/><Relationship Id="rId1" Type="http://schemas.openxmlformats.org/officeDocument/2006/relationships/hyperlink" Target="#FAK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Logo!A1"/><Relationship Id="rId1" Type="http://schemas.openxmlformats.org/officeDocument/2006/relationships/hyperlink" Target="#BasisinfoFAK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Logo!A1"/><Relationship Id="rId1" Type="http://schemas.openxmlformats.org/officeDocument/2006/relationships/hyperlink" Target="#BFS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Logo!A1"/><Relationship Id="rId1" Type="http://schemas.openxmlformats.org/officeDocument/2006/relationships/hyperlink" Target="#BasisinfoBF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156062</xdr:colOff>
      <xdr:row>6</xdr:row>
      <xdr:rowOff>50744</xdr:rowOff>
    </xdr:from>
    <xdr:to>
      <xdr:col>6</xdr:col>
      <xdr:colOff>566756</xdr:colOff>
      <xdr:row>8</xdr:row>
      <xdr:rowOff>21012</xdr:rowOff>
    </xdr:to>
    <xdr:sp macro="" textlink="">
      <xdr:nvSpPr>
        <xdr:cNvPr id="1035" name="Text Box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1057274" y="1120475"/>
          <a:ext cx="4916751" cy="3036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de-DE" sz="1400" b="1" i="1" u="none" strike="noStrike" baseline="0">
              <a:solidFill>
                <a:srgbClr val="000000"/>
              </a:solidFill>
              <a:latin typeface="Arial"/>
              <a:cs typeface="Arial"/>
            </a:rPr>
            <a:t>Lehrerbedarfsberechnung</a:t>
          </a:r>
          <a:endParaRPr lang="de-DE" sz="1300" b="1" i="1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de-DE" sz="1300" b="1" i="1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79871</xdr:colOff>
      <xdr:row>8</xdr:row>
      <xdr:rowOff>123046</xdr:rowOff>
    </xdr:from>
    <xdr:to>
      <xdr:col>7</xdr:col>
      <xdr:colOff>642947</xdr:colOff>
      <xdr:row>9</xdr:row>
      <xdr:rowOff>161193</xdr:rowOff>
    </xdr:to>
    <xdr:sp macro="" textlink="">
      <xdr:nvSpPr>
        <xdr:cNvPr id="1037" name="Text Box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79871" y="1573777"/>
          <a:ext cx="6409961" cy="1920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LeBe_V2_2025 Fremdsprachen FAK - Berufsfachschule - Stand September 2025</a:t>
          </a:r>
        </a:p>
      </xdr:txBody>
    </xdr:sp>
    <xdr:clientData/>
  </xdr:twoCellAnchor>
  <xdr:twoCellAnchor>
    <xdr:from>
      <xdr:col>1</xdr:col>
      <xdr:colOff>156062</xdr:colOff>
      <xdr:row>16</xdr:row>
      <xdr:rowOff>95620</xdr:rowOff>
    </xdr:from>
    <xdr:to>
      <xdr:col>6</xdr:col>
      <xdr:colOff>566756</xdr:colOff>
      <xdr:row>18</xdr:row>
      <xdr:rowOff>57520</xdr:rowOff>
    </xdr:to>
    <xdr:sp macro="" textlink="">
      <xdr:nvSpPr>
        <xdr:cNvPr id="1039" name="Text Box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1057274" y="2733312"/>
          <a:ext cx="4916751" cy="2549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Technische Beratung: 089 / 2186  - </a:t>
          </a:r>
          <a:r>
            <a:rPr lang="de-DE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2769</a:t>
          </a: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 (oder  -2515)</a:t>
          </a:r>
        </a:p>
      </xdr:txBody>
    </xdr:sp>
    <xdr:clientData/>
  </xdr:twoCellAnchor>
  <xdr:twoCellAnchor>
    <xdr:from>
      <xdr:col>1</xdr:col>
      <xdr:colOff>156062</xdr:colOff>
      <xdr:row>14</xdr:row>
      <xdr:rowOff>30657</xdr:rowOff>
    </xdr:from>
    <xdr:to>
      <xdr:col>6</xdr:col>
      <xdr:colOff>566756</xdr:colOff>
      <xdr:row>15</xdr:row>
      <xdr:rowOff>140126</xdr:rowOff>
    </xdr:to>
    <xdr:sp macro="" textlink="">
      <xdr:nvSpPr>
        <xdr:cNvPr id="1040" name="Text Box 16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1057274" y="2375272"/>
          <a:ext cx="4916751" cy="256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Fachliche Beratung: 089 / 2186 - </a:t>
          </a:r>
          <a:r>
            <a:rPr lang="de-DE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2742</a:t>
          </a:r>
        </a:p>
      </xdr:txBody>
    </xdr:sp>
    <xdr:clientData/>
  </xdr:twoCellAnchor>
  <xdr:twoCellAnchor>
    <xdr:from>
      <xdr:col>1</xdr:col>
      <xdr:colOff>691547</xdr:colOff>
      <xdr:row>2</xdr:row>
      <xdr:rowOff>135355</xdr:rowOff>
    </xdr:from>
    <xdr:to>
      <xdr:col>6</xdr:col>
      <xdr:colOff>31270</xdr:colOff>
      <xdr:row>5</xdr:row>
      <xdr:rowOff>95250</xdr:rowOff>
    </xdr:to>
    <xdr:grpSp>
      <xdr:nvGrpSpPr>
        <xdr:cNvPr id="12" name="Gruppier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1526816" y="450413"/>
          <a:ext cx="3516069" cy="597337"/>
          <a:chOff x="2319704" y="307731"/>
          <a:chExt cx="3844472" cy="574048"/>
        </a:xfrm>
      </xdr:grpSpPr>
      <xdr:pic>
        <xdr:nvPicPr>
          <xdr:cNvPr id="13" name="Picture 77" descr="wappen">
            <a:hlinkClick xmlns:r="http://schemas.openxmlformats.org/officeDocument/2006/relationships" r:id="rId1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319704" y="307731"/>
            <a:ext cx="872636" cy="49310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" name="Text Box 79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95827" y="308993"/>
            <a:ext cx="2968349" cy="57278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</a:t>
            </a:r>
          </a:p>
          <a:p>
            <a:pPr algn="l" rtl="0">
              <a:defRPr sz="1000"/>
            </a:pPr>
            <a:r>
              <a:rPr lang="de-DE" sz="1400" b="1" i="1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</xdr:grpSp>
    <xdr:clientData/>
  </xdr:twoCellAnchor>
  <xdr:twoCellAnchor>
    <xdr:from>
      <xdr:col>2</xdr:col>
      <xdr:colOff>387355</xdr:colOff>
      <xdr:row>10</xdr:row>
      <xdr:rowOff>107114</xdr:rowOff>
    </xdr:from>
    <xdr:to>
      <xdr:col>5</xdr:col>
      <xdr:colOff>335462</xdr:colOff>
      <xdr:row>13</xdr:row>
      <xdr:rowOff>97143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2057893" y="1902210"/>
          <a:ext cx="2453915" cy="451625"/>
          <a:chOff x="3604846" y="1883018"/>
          <a:chExt cx="2651742" cy="429644"/>
        </a:xfrm>
      </xdr:grpSpPr>
      <xdr:sp macro="" textlink="">
        <xdr:nvSpPr>
          <xdr:cNvPr id="15" name="Rechteck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 bwMode="auto">
          <a:xfrm>
            <a:off x="4960326" y="1883018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Berufsfachschule</a:t>
            </a:r>
          </a:p>
        </xdr:txBody>
      </xdr:sp>
      <xdr:sp macro="" textlink="">
        <xdr:nvSpPr>
          <xdr:cNvPr id="19" name="Rechteck 18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/>
        </xdr:nvSpPr>
        <xdr:spPr bwMode="auto">
          <a:xfrm>
            <a:off x="3604846" y="1883018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Fachakademie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109903</xdr:colOff>
      <xdr:row>11</xdr:row>
      <xdr:rowOff>106240</xdr:rowOff>
    </xdr:from>
    <xdr:to>
      <xdr:col>4</xdr:col>
      <xdr:colOff>871299</xdr:colOff>
      <xdr:row>13</xdr:row>
      <xdr:rowOff>107259</xdr:rowOff>
    </xdr:to>
    <xdr:grpSp>
      <xdr:nvGrpSpPr>
        <xdr:cNvPr id="4" name="Gruppier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3407018" y="2656009"/>
          <a:ext cx="2527185" cy="425981"/>
          <a:chOff x="3604846" y="1883018"/>
          <a:chExt cx="2651742" cy="429644"/>
        </a:xfrm>
      </xdr:grpSpPr>
      <xdr:sp macro="" textlink="">
        <xdr:nvSpPr>
          <xdr:cNvPr id="5" name="Rechteck 4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 bwMode="auto">
          <a:xfrm>
            <a:off x="4960326" y="1883018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Fachakademie</a:t>
            </a:r>
          </a:p>
        </xdr:txBody>
      </xdr:sp>
      <xdr:sp macro="" textlink="">
        <xdr:nvSpPr>
          <xdr:cNvPr id="6" name="Rechteck 5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/>
        </xdr:nvSpPr>
        <xdr:spPr bwMode="auto">
          <a:xfrm>
            <a:off x="3604846" y="1883018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453331</xdr:colOff>
      <xdr:row>0</xdr:row>
      <xdr:rowOff>10026</xdr:rowOff>
    </xdr:from>
    <xdr:to>
      <xdr:col>19</xdr:col>
      <xdr:colOff>0</xdr:colOff>
      <xdr:row>4</xdr:row>
      <xdr:rowOff>118828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8425023" y="10026"/>
          <a:ext cx="1173246" cy="856148"/>
          <a:chOff x="8875436" y="10026"/>
          <a:chExt cx="1296262" cy="855763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SpPr/>
        </xdr:nvSpPr>
        <xdr:spPr bwMode="auto">
          <a:xfrm>
            <a:off x="8875436" y="436145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Basisinfo</a:t>
            </a:r>
          </a:p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Fachakademie</a:t>
            </a: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/>
        </xdr:nvSpPr>
        <xdr:spPr bwMode="auto">
          <a:xfrm>
            <a:off x="8875436" y="10026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351682</xdr:colOff>
      <xdr:row>11</xdr:row>
      <xdr:rowOff>69598</xdr:rowOff>
    </xdr:from>
    <xdr:to>
      <xdr:col>13</xdr:col>
      <xdr:colOff>131270</xdr:colOff>
      <xdr:row>14</xdr:row>
      <xdr:rowOff>15665</xdr:rowOff>
    </xdr:to>
    <xdr:grpSp>
      <xdr:nvGrpSpPr>
        <xdr:cNvPr id="4" name="Gruppier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5671028" y="2846502"/>
          <a:ext cx="2446588" cy="429644"/>
          <a:chOff x="3604846" y="1883018"/>
          <a:chExt cx="2651742" cy="429644"/>
        </a:xfrm>
      </xdr:grpSpPr>
      <xdr:sp macro="" textlink="">
        <xdr:nvSpPr>
          <xdr:cNvPr id="5" name="Rechteck 4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/>
        </xdr:nvSpPr>
        <xdr:spPr bwMode="auto">
          <a:xfrm>
            <a:off x="4960326" y="1883018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Berufsfachschule</a:t>
            </a:r>
          </a:p>
        </xdr:txBody>
      </xdr:sp>
      <xdr:sp macro="" textlink="">
        <xdr:nvSpPr>
          <xdr:cNvPr id="6" name="Rechteck 5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/>
        </xdr:nvSpPr>
        <xdr:spPr bwMode="auto">
          <a:xfrm>
            <a:off x="3604846" y="1883018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765900</xdr:colOff>
      <xdr:row>0</xdr:row>
      <xdr:rowOff>0</xdr:rowOff>
    </xdr:from>
    <xdr:to>
      <xdr:col>20</xdr:col>
      <xdr:colOff>0</xdr:colOff>
      <xdr:row>4</xdr:row>
      <xdr:rowOff>146150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pSpPr/>
      </xdr:nvGrpSpPr>
      <xdr:grpSpPr>
        <a:xfrm>
          <a:off x="10509975" y="0"/>
          <a:ext cx="1167675" cy="851000"/>
          <a:chOff x="8875436" y="10026"/>
          <a:chExt cx="1296262" cy="855763"/>
        </a:xfrm>
      </xdr:grpSpPr>
      <xdr:sp macro="" textlink="">
        <xdr:nvSpPr>
          <xdr:cNvPr id="6" name="Rechteck 5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/>
        </xdr:nvSpPr>
        <xdr:spPr bwMode="auto">
          <a:xfrm>
            <a:off x="8875436" y="436145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Basisinfo</a:t>
            </a:r>
          </a:p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Berufsfachschule</a:t>
            </a:r>
          </a:p>
        </xdr:txBody>
      </xdr:sp>
      <xdr:sp macro="" textlink="">
        <xdr:nvSpPr>
          <xdr:cNvPr id="7" name="Rechteck 6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/>
        </xdr:nvSpPr>
        <xdr:spPr bwMode="auto">
          <a:xfrm>
            <a:off x="8875436" y="10026"/>
            <a:ext cx="1296262" cy="429644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  <a:extLst/>
        </xdr:spPr>
        <xdr:txBody>
          <a:bodyPr vertOverflow="clip" horzOverflow="clip" wrap="square" lIns="18288" tIns="0" rIns="0" bIns="0" rtlCol="0" anchor="ctr" upright="1"/>
          <a:lstStyle/>
          <a:p>
            <a:pPr algn="ctr"/>
            <a:r>
              <a:rPr lang="de-DE" sz="1050" b="0"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I21"/>
  <sheetViews>
    <sheetView tabSelected="1" zoomScale="130" zoomScaleNormal="130" workbookViewId="0">
      <pane ySplit="65" topLeftCell="A66" activePane="bottomLeft" state="frozen"/>
      <selection pane="bottomLeft"/>
    </sheetView>
  </sheetViews>
  <sheetFormatPr baseColWidth="10" defaultColWidth="12.5703125" defaultRowHeight="12" x14ac:dyDescent="0.15"/>
  <cols>
    <col min="1" max="16384" width="12.5703125" style="84"/>
  </cols>
  <sheetData>
    <row r="1" spans="1:8" ht="12.75" x14ac:dyDescent="0.2">
      <c r="A1" s="91" t="s">
        <v>107</v>
      </c>
      <c r="B1" s="83"/>
    </row>
    <row r="3" spans="1:8" ht="18.75" x14ac:dyDescent="0.25">
      <c r="A3" s="85"/>
      <c r="B3" s="86"/>
      <c r="C3" s="86"/>
      <c r="D3" s="86"/>
      <c r="E3" s="86"/>
      <c r="F3" s="86"/>
      <c r="G3" s="86"/>
      <c r="H3" s="86"/>
    </row>
    <row r="4" spans="1:8" ht="18.75" x14ac:dyDescent="0.25">
      <c r="A4" s="85"/>
      <c r="B4" s="86"/>
      <c r="C4" s="86"/>
      <c r="D4" s="86"/>
      <c r="E4" s="86"/>
      <c r="F4" s="86"/>
      <c r="G4" s="86"/>
      <c r="H4" s="86"/>
    </row>
    <row r="8" spans="1:8" ht="15" x14ac:dyDescent="0.2">
      <c r="A8" s="87"/>
      <c r="B8" s="86"/>
      <c r="C8" s="86"/>
      <c r="D8" s="86"/>
      <c r="E8" s="86"/>
      <c r="F8" s="86"/>
      <c r="G8" s="86"/>
      <c r="H8" s="86"/>
    </row>
    <row r="10" spans="1:8" ht="15" x14ac:dyDescent="0.2">
      <c r="A10" s="87"/>
      <c r="B10" s="86"/>
      <c r="C10" s="86"/>
      <c r="D10" s="86"/>
      <c r="E10" s="86"/>
      <c r="F10" s="86"/>
      <c r="G10" s="86"/>
      <c r="H10" s="86"/>
    </row>
    <row r="14" spans="1:8" ht="12.75" x14ac:dyDescent="0.2">
      <c r="C14" s="88"/>
    </row>
    <row r="19" spans="1:9" x14ac:dyDescent="0.15">
      <c r="A19" s="397"/>
      <c r="B19" s="397"/>
      <c r="C19" s="397"/>
      <c r="D19" s="397"/>
      <c r="E19" s="397"/>
      <c r="F19" s="397"/>
      <c r="G19" s="397"/>
      <c r="H19" s="397"/>
      <c r="I19" s="89"/>
    </row>
    <row r="20" spans="1:9" x14ac:dyDescent="0.15">
      <c r="A20" s="84" t="s">
        <v>69</v>
      </c>
    </row>
    <row r="21" spans="1:9" x14ac:dyDescent="0.15">
      <c r="A21" s="90"/>
      <c r="B21" s="86"/>
      <c r="C21" s="86"/>
      <c r="D21" s="86"/>
      <c r="E21" s="86"/>
      <c r="F21" s="86"/>
      <c r="G21" s="86"/>
      <c r="H21" s="86"/>
    </row>
  </sheetData>
  <sheetProtection sheet="1" selectLockedCells="1" selectUnlockedCells="1"/>
  <mergeCells count="1">
    <mergeCell ref="A19:H19"/>
  </mergeCells>
  <phoneticPr fontId="16" type="noConversion"/>
  <printOptions gridLines="1" gridLinesSet="0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>
    <oddHeader>&amp;A</oddHeader>
    <oddFooter>Seite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pageSetUpPr fitToPage="1"/>
  </sheetPr>
  <dimension ref="B3:E12"/>
  <sheetViews>
    <sheetView zoomScale="130" zoomScaleNormal="130" workbookViewId="0">
      <selection activeCell="C7" sqref="C7"/>
    </sheetView>
  </sheetViews>
  <sheetFormatPr baseColWidth="10" defaultColWidth="10.7109375" defaultRowHeight="12.75" x14ac:dyDescent="0.2"/>
  <cols>
    <col min="1" max="1" width="10.7109375" style="80"/>
    <col min="2" max="2" width="38.7109375" style="80" customWidth="1"/>
    <col min="3" max="3" width="13.5703125" style="80" customWidth="1"/>
    <col min="4" max="4" width="12.85546875" style="80" customWidth="1"/>
    <col min="5" max="5" width="13.5703125" style="80" customWidth="1"/>
    <col min="6" max="16384" width="10.7109375" style="80"/>
  </cols>
  <sheetData>
    <row r="3" spans="2:5" ht="21" customHeight="1" x14ac:dyDescent="0.25">
      <c r="C3" s="399" t="s">
        <v>71</v>
      </c>
      <c r="D3" s="399"/>
      <c r="E3" s="399"/>
    </row>
    <row r="5" spans="2:5" ht="17.25" customHeight="1" thickBot="1" x14ac:dyDescent="0.25">
      <c r="C5" s="398" t="s">
        <v>68</v>
      </c>
      <c r="D5" s="398"/>
      <c r="E5" s="398"/>
    </row>
    <row r="6" spans="2:5" ht="13.5" thickBot="1" x14ac:dyDescent="0.25">
      <c r="C6" s="130">
        <v>1</v>
      </c>
      <c r="D6" s="131">
        <v>2</v>
      </c>
      <c r="E6" s="132">
        <v>3</v>
      </c>
    </row>
    <row r="7" spans="2:5" ht="21" customHeight="1" x14ac:dyDescent="0.2">
      <c r="B7" s="81" t="s">
        <v>64</v>
      </c>
      <c r="C7" s="111"/>
      <c r="D7" s="112"/>
      <c r="E7" s="114"/>
    </row>
    <row r="8" spans="2:5" ht="19.5" customHeight="1" x14ac:dyDescent="0.2">
      <c r="B8" s="81" t="s">
        <v>66</v>
      </c>
      <c r="C8" s="115"/>
      <c r="D8" s="106"/>
      <c r="E8" s="126"/>
    </row>
    <row r="9" spans="2:5" ht="21" customHeight="1" thickBot="1" x14ac:dyDescent="0.25">
      <c r="B9" s="81" t="s">
        <v>67</v>
      </c>
      <c r="C9" s="136"/>
      <c r="D9" s="137"/>
      <c r="E9" s="138"/>
    </row>
    <row r="10" spans="2:5" ht="24.75" customHeight="1" x14ac:dyDescent="0.2">
      <c r="B10" s="82" t="s">
        <v>70</v>
      </c>
      <c r="C10" s="133">
        <f>IF(AND(C7&gt;15,C7&lt;33),1,ROUNDDOWN(C7/16,0))</f>
        <v>0</v>
      </c>
      <c r="D10" s="134">
        <f>IF(AND(D7&gt;15,D7&lt;33),1,ROUNDDOWN(D7/16,0))</f>
        <v>0</v>
      </c>
      <c r="E10" s="135">
        <f>IF(AND(E7&gt;15,E7&lt;33),1,ROUNDDOWN(E7/16,0))</f>
        <v>0</v>
      </c>
    </row>
    <row r="11" spans="2:5" ht="25.5" customHeight="1" thickBot="1" x14ac:dyDescent="0.25">
      <c r="B11" s="82" t="s">
        <v>65</v>
      </c>
      <c r="C11" s="127" t="str">
        <f>IF(C7="","",IF(C7&lt;16,1,IF(AND(C7&gt;15,C7&lt;33),2,IF(AND(C8=2,C9=2,C7&gt;39),3,ROUNDDOWN(C7/16,0)))))</f>
        <v/>
      </c>
      <c r="D11" s="128" t="str">
        <f>IF(D7="","",IF(D7&lt;16,1,IF(AND(D7&gt;15,D7&lt;33),2,IF(AND(D8=2,D9=2,D7&gt;39),3,ROUNDDOWN(D7/16,0)))))</f>
        <v/>
      </c>
      <c r="E11" s="129" t="str">
        <f>IF(E7="","",IF(E7&lt;16,1,IF(AND(E7&gt;15,E7&lt;33),2,IF(AND(E8=2,E9=2,E7&gt;39),3,ROUNDDOWN(E7/16,0)))))</f>
        <v/>
      </c>
    </row>
    <row r="12" spans="2:5" ht="21" customHeight="1" x14ac:dyDescent="0.2"/>
  </sheetData>
  <sheetProtection sheet="1" objects="1" scenarios="1" selectLockedCells="1"/>
  <mergeCells count="2">
    <mergeCell ref="C5:E5"/>
    <mergeCell ref="C3:E3"/>
  </mergeCells>
  <phoneticPr fontId="16" type="noConversion"/>
  <pageMargins left="0.78740157499999996" right="0.78740157499999996" top="0.984251969" bottom="0.984251969" header="0.4921259845" footer="0.4921259845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5"/>
  <dimension ref="A1:S54"/>
  <sheetViews>
    <sheetView zoomScale="130" zoomScaleNormal="130" workbookViewId="0">
      <pane xSplit="19" ySplit="10" topLeftCell="T50" activePane="bottomRight" state="frozen"/>
      <selection pane="topRight" activeCell="T1" sqref="T1"/>
      <selection pane="bottomLeft" activeCell="A11" sqref="A11"/>
      <selection pane="bottomRight" activeCell="C3" sqref="C3"/>
    </sheetView>
  </sheetViews>
  <sheetFormatPr baseColWidth="10" defaultRowHeight="12.75" x14ac:dyDescent="0.2"/>
  <cols>
    <col min="1" max="1" width="6.42578125" customWidth="1"/>
    <col min="2" max="2" width="7.5703125" customWidth="1"/>
    <col min="3" max="3" width="8.85546875" customWidth="1"/>
    <col min="4" max="4" width="8.42578125" style="63" customWidth="1"/>
    <col min="5" max="5" width="8" customWidth="1"/>
    <col min="6" max="6" width="6.85546875" customWidth="1"/>
    <col min="7" max="7" width="6.5703125" customWidth="1"/>
    <col min="8" max="8" width="8.85546875" customWidth="1"/>
    <col min="9" max="9" width="7.140625" customWidth="1"/>
    <col min="10" max="11" width="6.5703125" customWidth="1"/>
    <col min="12" max="13" width="6.85546875" customWidth="1"/>
    <col min="14" max="14" width="7.42578125" customWidth="1"/>
    <col min="15" max="15" width="9.28515625" customWidth="1"/>
    <col min="16" max="16" width="7" customWidth="1"/>
    <col min="17" max="17" width="6.85546875" customWidth="1"/>
    <col min="18" max="18" width="9" customWidth="1"/>
    <col min="19" max="19" width="8.5703125" customWidth="1"/>
  </cols>
  <sheetData>
    <row r="1" spans="1:19" ht="21.75" customHeight="1" x14ac:dyDescent="0.2">
      <c r="A1" s="2" t="s">
        <v>103</v>
      </c>
      <c r="B1" s="1"/>
      <c r="C1" s="1"/>
      <c r="D1" s="62"/>
      <c r="E1" s="1"/>
      <c r="F1" s="1"/>
      <c r="G1" s="1"/>
      <c r="H1" s="1"/>
      <c r="I1" s="1"/>
      <c r="J1" s="1"/>
      <c r="K1" s="1"/>
      <c r="L1" s="1"/>
      <c r="M1" s="1"/>
      <c r="N1" s="2"/>
      <c r="P1" s="78"/>
      <c r="Q1" s="1"/>
      <c r="R1" s="1"/>
      <c r="S1" s="1"/>
    </row>
    <row r="2" spans="1:19" x14ac:dyDescent="0.2">
      <c r="A2" s="1"/>
      <c r="B2" s="1"/>
      <c r="C2" s="1"/>
      <c r="D2" s="62"/>
      <c r="E2" s="1"/>
      <c r="F2" s="1"/>
      <c r="G2" s="3"/>
      <c r="H2" s="1"/>
      <c r="I2" s="1"/>
      <c r="J2" s="3"/>
      <c r="K2" s="1"/>
      <c r="L2" s="1"/>
      <c r="M2" s="1"/>
      <c r="N2" s="1"/>
      <c r="O2" s="1"/>
      <c r="P2" s="1"/>
      <c r="Q2" s="1"/>
      <c r="R2" s="1"/>
      <c r="S2" s="1"/>
    </row>
    <row r="3" spans="1:19" x14ac:dyDescent="0.2">
      <c r="A3" s="2" t="s">
        <v>1</v>
      </c>
      <c r="B3" s="1"/>
      <c r="C3" s="139"/>
      <c r="D3" s="139"/>
      <c r="E3" s="139"/>
      <c r="F3" s="139"/>
      <c r="G3" s="140"/>
      <c r="H3" s="139"/>
      <c r="I3" s="139"/>
      <c r="J3" s="140"/>
      <c r="K3" s="139"/>
      <c r="L3" s="1"/>
      <c r="M3" s="1"/>
      <c r="N3" s="2" t="s">
        <v>2</v>
      </c>
      <c r="O3" s="1"/>
      <c r="P3" s="139"/>
      <c r="Q3" s="4"/>
      <c r="R3" s="4"/>
      <c r="S3" s="4"/>
    </row>
    <row r="4" spans="1:19" ht="11.25" customHeight="1" x14ac:dyDescent="0.2">
      <c r="A4" s="1"/>
      <c r="B4" s="1"/>
      <c r="C4" s="1"/>
      <c r="D4" s="62"/>
      <c r="E4" s="1"/>
      <c r="F4" s="1"/>
      <c r="G4" s="1"/>
      <c r="H4" s="1"/>
      <c r="I4" s="1"/>
      <c r="J4" s="1"/>
      <c r="K4" s="1"/>
      <c r="L4" s="1"/>
      <c r="M4" s="1"/>
      <c r="N4" s="2" t="s">
        <v>3</v>
      </c>
      <c r="P4" s="139"/>
      <c r="Q4" s="4"/>
      <c r="R4" s="4"/>
      <c r="S4" s="4"/>
    </row>
    <row r="5" spans="1:19" ht="12.75" customHeight="1" thickBot="1" x14ac:dyDescent="0.25">
      <c r="A5" s="79"/>
      <c r="B5" s="1"/>
      <c r="C5" s="1"/>
      <c r="D5" s="62"/>
      <c r="E5" s="1"/>
      <c r="F5" s="1"/>
      <c r="H5" s="1"/>
      <c r="I5" s="1"/>
      <c r="K5" s="1"/>
      <c r="L5" s="1"/>
      <c r="M5" s="1"/>
      <c r="N5" s="1"/>
      <c r="O5" s="1"/>
      <c r="P5" s="1"/>
      <c r="R5" s="1"/>
      <c r="S5" s="1"/>
    </row>
    <row r="6" spans="1:19" ht="13.5" thickTop="1" x14ac:dyDescent="0.2">
      <c r="A6" s="5"/>
      <c r="B6" s="6"/>
      <c r="C6" s="64"/>
      <c r="D6" s="400" t="s">
        <v>4</v>
      </c>
      <c r="E6" s="401"/>
      <c r="F6" s="401"/>
      <c r="G6" s="401"/>
      <c r="H6" s="401"/>
      <c r="I6" s="401"/>
      <c r="J6" s="402"/>
      <c r="K6" s="406" t="s">
        <v>5</v>
      </c>
      <c r="L6" s="407"/>
      <c r="M6" s="407"/>
      <c r="N6" s="407"/>
      <c r="O6" s="407"/>
      <c r="P6" s="407"/>
      <c r="Q6" s="408"/>
      <c r="R6" s="48" t="s">
        <v>6</v>
      </c>
      <c r="S6" s="7" t="s">
        <v>7</v>
      </c>
    </row>
    <row r="7" spans="1:19" ht="13.5" thickBot="1" x14ac:dyDescent="0.25">
      <c r="A7" s="8"/>
      <c r="B7" s="9"/>
      <c r="C7" s="10"/>
      <c r="D7" s="403"/>
      <c r="E7" s="404"/>
      <c r="F7" s="404"/>
      <c r="G7" s="404"/>
      <c r="H7" s="404"/>
      <c r="I7" s="404"/>
      <c r="J7" s="405"/>
      <c r="K7" s="409" t="s">
        <v>42</v>
      </c>
      <c r="L7" s="410"/>
      <c r="M7" s="410"/>
      <c r="N7" s="410"/>
      <c r="O7" s="410"/>
      <c r="P7" s="410"/>
      <c r="Q7" s="411"/>
      <c r="R7" s="49"/>
      <c r="S7" s="11"/>
    </row>
    <row r="8" spans="1:19" ht="24.75" customHeight="1" x14ac:dyDescent="0.2">
      <c r="A8" s="8"/>
      <c r="B8" s="12"/>
      <c r="C8" s="65"/>
      <c r="D8" s="13"/>
      <c r="E8" s="14" t="s">
        <v>9</v>
      </c>
      <c r="F8" s="14"/>
      <c r="G8" s="51"/>
      <c r="H8" s="52" t="s">
        <v>10</v>
      </c>
      <c r="I8" s="14"/>
      <c r="J8" s="15"/>
      <c r="K8" s="16" t="s">
        <v>11</v>
      </c>
      <c r="L8" s="16"/>
      <c r="M8" s="16"/>
      <c r="N8" s="53"/>
      <c r="O8" s="14" t="s">
        <v>43</v>
      </c>
      <c r="P8" s="14"/>
      <c r="Q8" s="15"/>
      <c r="R8" s="50" t="s">
        <v>12</v>
      </c>
      <c r="S8" s="11"/>
    </row>
    <row r="9" spans="1:19" ht="90" x14ac:dyDescent="0.2">
      <c r="A9" s="17"/>
      <c r="B9" s="18" t="s">
        <v>13</v>
      </c>
      <c r="C9" s="19" t="s">
        <v>45</v>
      </c>
      <c r="D9" s="19" t="s">
        <v>90</v>
      </c>
      <c r="E9" s="20" t="s">
        <v>89</v>
      </c>
      <c r="F9" s="21" t="s">
        <v>14</v>
      </c>
      <c r="G9" s="24" t="s">
        <v>15</v>
      </c>
      <c r="H9" s="54" t="s">
        <v>44</v>
      </c>
      <c r="I9" s="21" t="s">
        <v>14</v>
      </c>
      <c r="J9" s="22" t="s">
        <v>15</v>
      </c>
      <c r="K9" s="23" t="s">
        <v>17</v>
      </c>
      <c r="L9" s="23" t="s">
        <v>18</v>
      </c>
      <c r="M9" s="20" t="s">
        <v>19</v>
      </c>
      <c r="N9" s="55" t="s">
        <v>15</v>
      </c>
      <c r="O9" s="19" t="s">
        <v>46</v>
      </c>
      <c r="P9" s="21" t="s">
        <v>14</v>
      </c>
      <c r="Q9" s="22" t="s">
        <v>15</v>
      </c>
      <c r="R9" s="25" t="s">
        <v>20</v>
      </c>
      <c r="S9" s="25" t="s">
        <v>21</v>
      </c>
    </row>
    <row r="10" spans="1:19" ht="13.5" thickBot="1" x14ac:dyDescent="0.25">
      <c r="A10" s="26" t="s">
        <v>47</v>
      </c>
      <c r="B10" s="27"/>
      <c r="C10" s="32"/>
      <c r="D10" s="28"/>
      <c r="E10" s="29"/>
      <c r="F10" s="30"/>
      <c r="G10" s="56"/>
      <c r="H10" s="57"/>
      <c r="I10" s="30"/>
      <c r="J10" s="31"/>
      <c r="K10" s="33"/>
      <c r="L10" s="33"/>
      <c r="M10" s="34"/>
      <c r="N10" s="34"/>
      <c r="O10" s="34"/>
      <c r="P10" s="30"/>
      <c r="Q10" s="11"/>
      <c r="R10" s="11"/>
      <c r="S10" s="11"/>
    </row>
    <row r="11" spans="1:19" s="39" customFormat="1" ht="15.75" customHeight="1" thickBot="1" x14ac:dyDescent="0.25">
      <c r="A11" s="58" t="s">
        <v>48</v>
      </c>
      <c r="B11" s="100"/>
      <c r="C11" s="141"/>
      <c r="D11" s="72">
        <v>24</v>
      </c>
      <c r="E11" s="145"/>
      <c r="F11" s="74">
        <v>2</v>
      </c>
      <c r="G11" s="70">
        <f>E11*F11</f>
        <v>0</v>
      </c>
      <c r="H11" s="99"/>
      <c r="I11" s="36">
        <v>6</v>
      </c>
      <c r="J11" s="68">
        <f>H11*I11</f>
        <v>0</v>
      </c>
      <c r="K11" s="73">
        <v>2</v>
      </c>
      <c r="L11" s="38">
        <v>6</v>
      </c>
      <c r="M11" s="38">
        <v>12</v>
      </c>
      <c r="N11" s="69">
        <f t="shared" ref="N11:N37" si="0">IF(C11&gt;0,IF(C11&lt;16,K11,IF(C11&gt;27,M11,L11)),0)</f>
        <v>0</v>
      </c>
      <c r="O11" s="36" t="s">
        <v>25</v>
      </c>
      <c r="P11" s="36" t="s">
        <v>25</v>
      </c>
      <c r="Q11" s="36" t="s">
        <v>25</v>
      </c>
      <c r="R11" s="147"/>
      <c r="S11" s="66">
        <f>IF(C11&gt;0,D11+G11+J11+N11-R11,0)</f>
        <v>0</v>
      </c>
    </row>
    <row r="12" spans="1:19" s="39" customFormat="1" ht="13.5" thickBot="1" x14ac:dyDescent="0.25">
      <c r="A12" s="60"/>
      <c r="B12" s="101"/>
      <c r="C12" s="142"/>
      <c r="D12" s="75">
        <v>24</v>
      </c>
      <c r="E12" s="144"/>
      <c r="F12" s="74">
        <v>2</v>
      </c>
      <c r="G12" s="316">
        <f>E12*F12</f>
        <v>0</v>
      </c>
      <c r="H12" s="40" t="s">
        <v>25</v>
      </c>
      <c r="I12" s="40" t="s">
        <v>25</v>
      </c>
      <c r="J12" s="67" t="s">
        <v>25</v>
      </c>
      <c r="K12" s="40">
        <v>2</v>
      </c>
      <c r="L12" s="37">
        <v>6</v>
      </c>
      <c r="M12" s="37">
        <v>12</v>
      </c>
      <c r="N12" s="317">
        <f t="shared" si="0"/>
        <v>0</v>
      </c>
      <c r="O12" s="40" t="s">
        <v>25</v>
      </c>
      <c r="P12" s="40" t="s">
        <v>25</v>
      </c>
      <c r="Q12" s="40" t="s">
        <v>25</v>
      </c>
      <c r="R12" s="148"/>
      <c r="S12" s="66">
        <f>IF(C12&gt;0,D12+G12+N12-R12,0)</f>
        <v>0</v>
      </c>
    </row>
    <row r="13" spans="1:19" s="39" customFormat="1" ht="13.5" thickBot="1" x14ac:dyDescent="0.25">
      <c r="A13" s="60"/>
      <c r="B13" s="101"/>
      <c r="C13" s="142"/>
      <c r="D13" s="75">
        <v>24</v>
      </c>
      <c r="E13" s="144"/>
      <c r="F13" s="74">
        <v>2</v>
      </c>
      <c r="G13" s="316">
        <f>E13*F13</f>
        <v>0</v>
      </c>
      <c r="H13" s="40" t="s">
        <v>25</v>
      </c>
      <c r="I13" s="40" t="s">
        <v>25</v>
      </c>
      <c r="J13" s="67" t="s">
        <v>25</v>
      </c>
      <c r="K13" s="40">
        <v>2</v>
      </c>
      <c r="L13" s="37">
        <v>6</v>
      </c>
      <c r="M13" s="37">
        <v>12</v>
      </c>
      <c r="N13" s="319">
        <f t="shared" si="0"/>
        <v>0</v>
      </c>
      <c r="O13" s="40" t="s">
        <v>25</v>
      </c>
      <c r="P13" s="40" t="s">
        <v>25</v>
      </c>
      <c r="Q13" s="40" t="s">
        <v>25</v>
      </c>
      <c r="R13" s="148"/>
      <c r="S13" s="66">
        <f t="shared" ref="S13:S19" si="1">IF(C13&gt;0,D13+G13+N13-R13,0)</f>
        <v>0</v>
      </c>
    </row>
    <row r="14" spans="1:19" s="39" customFormat="1" ht="15" customHeight="1" thickBot="1" x14ac:dyDescent="0.25">
      <c r="A14" s="41"/>
      <c r="B14" s="101"/>
      <c r="C14" s="142"/>
      <c r="D14" s="75">
        <v>24</v>
      </c>
      <c r="E14" s="144"/>
      <c r="F14" s="74">
        <v>2</v>
      </c>
      <c r="G14" s="316">
        <f t="shared" ref="G14:G19" si="2">E14*F14</f>
        <v>0</v>
      </c>
      <c r="H14" s="40" t="s">
        <v>25</v>
      </c>
      <c r="I14" s="40" t="s">
        <v>25</v>
      </c>
      <c r="J14" s="67" t="s">
        <v>25</v>
      </c>
      <c r="K14" s="59">
        <v>2</v>
      </c>
      <c r="L14" s="37">
        <v>6</v>
      </c>
      <c r="M14" s="37">
        <v>12</v>
      </c>
      <c r="N14" s="320">
        <f t="shared" si="0"/>
        <v>0</v>
      </c>
      <c r="O14" s="40" t="s">
        <v>25</v>
      </c>
      <c r="P14" s="40" t="s">
        <v>25</v>
      </c>
      <c r="Q14" s="40" t="s">
        <v>25</v>
      </c>
      <c r="R14" s="148"/>
      <c r="S14" s="66">
        <f t="shared" si="1"/>
        <v>0</v>
      </c>
    </row>
    <row r="15" spans="1:19" s="39" customFormat="1" ht="15" customHeight="1" thickBot="1" x14ac:dyDescent="0.25">
      <c r="A15" s="41"/>
      <c r="B15" s="101"/>
      <c r="C15" s="142"/>
      <c r="D15" s="75">
        <v>24</v>
      </c>
      <c r="E15" s="144"/>
      <c r="F15" s="74">
        <v>2</v>
      </c>
      <c r="G15" s="316">
        <f t="shared" si="2"/>
        <v>0</v>
      </c>
      <c r="H15" s="40" t="s">
        <v>25</v>
      </c>
      <c r="I15" s="40" t="s">
        <v>25</v>
      </c>
      <c r="J15" s="67" t="s">
        <v>25</v>
      </c>
      <c r="K15" s="59">
        <v>2</v>
      </c>
      <c r="L15" s="37">
        <v>6</v>
      </c>
      <c r="M15" s="37">
        <v>12</v>
      </c>
      <c r="N15" s="317">
        <f t="shared" si="0"/>
        <v>0</v>
      </c>
      <c r="O15" s="40" t="s">
        <v>25</v>
      </c>
      <c r="P15" s="40" t="s">
        <v>25</v>
      </c>
      <c r="Q15" s="40" t="s">
        <v>25</v>
      </c>
      <c r="R15" s="148"/>
      <c r="S15" s="66">
        <f t="shared" si="1"/>
        <v>0</v>
      </c>
    </row>
    <row r="16" spans="1:19" s="39" customFormat="1" ht="14.25" customHeight="1" thickBot="1" x14ac:dyDescent="0.25">
      <c r="A16" s="41"/>
      <c r="B16" s="101"/>
      <c r="C16" s="142"/>
      <c r="D16" s="75">
        <v>24</v>
      </c>
      <c r="E16" s="144"/>
      <c r="F16" s="74">
        <v>2</v>
      </c>
      <c r="G16" s="316">
        <f t="shared" si="2"/>
        <v>0</v>
      </c>
      <c r="H16" s="40" t="s">
        <v>25</v>
      </c>
      <c r="I16" s="40" t="s">
        <v>25</v>
      </c>
      <c r="J16" s="67" t="s">
        <v>25</v>
      </c>
      <c r="K16" s="40">
        <v>2</v>
      </c>
      <c r="L16" s="37">
        <v>6</v>
      </c>
      <c r="M16" s="37">
        <v>12</v>
      </c>
      <c r="N16" s="319">
        <f t="shared" si="0"/>
        <v>0</v>
      </c>
      <c r="O16" s="40" t="s">
        <v>25</v>
      </c>
      <c r="P16" s="40" t="s">
        <v>25</v>
      </c>
      <c r="Q16" s="40" t="s">
        <v>25</v>
      </c>
      <c r="R16" s="148"/>
      <c r="S16" s="66">
        <f t="shared" si="1"/>
        <v>0</v>
      </c>
    </row>
    <row r="17" spans="1:19" s="39" customFormat="1" ht="13.5" customHeight="1" thickBot="1" x14ac:dyDescent="0.25">
      <c r="A17" s="41"/>
      <c r="B17" s="101"/>
      <c r="C17" s="142"/>
      <c r="D17" s="75">
        <v>24</v>
      </c>
      <c r="E17" s="144"/>
      <c r="F17" s="74">
        <v>2</v>
      </c>
      <c r="G17" s="316">
        <f t="shared" si="2"/>
        <v>0</v>
      </c>
      <c r="H17" s="40" t="s">
        <v>25</v>
      </c>
      <c r="I17" s="40" t="s">
        <v>25</v>
      </c>
      <c r="J17" s="67" t="s">
        <v>25</v>
      </c>
      <c r="K17" s="59">
        <v>2</v>
      </c>
      <c r="L17" s="37">
        <v>6</v>
      </c>
      <c r="M17" s="37">
        <v>12</v>
      </c>
      <c r="N17" s="319">
        <f t="shared" si="0"/>
        <v>0</v>
      </c>
      <c r="O17" s="40" t="s">
        <v>25</v>
      </c>
      <c r="P17" s="40" t="s">
        <v>25</v>
      </c>
      <c r="Q17" s="40" t="s">
        <v>25</v>
      </c>
      <c r="R17" s="149"/>
      <c r="S17" s="66">
        <f t="shared" si="1"/>
        <v>0</v>
      </c>
    </row>
    <row r="18" spans="1:19" ht="13.5" thickBot="1" x14ac:dyDescent="0.25">
      <c r="A18" s="41"/>
      <c r="B18" s="101"/>
      <c r="C18" s="142"/>
      <c r="D18" s="75">
        <v>24</v>
      </c>
      <c r="E18" s="144"/>
      <c r="F18" s="74">
        <v>2</v>
      </c>
      <c r="G18" s="316">
        <f t="shared" si="2"/>
        <v>0</v>
      </c>
      <c r="H18" s="40" t="s">
        <v>25</v>
      </c>
      <c r="I18" s="40" t="s">
        <v>25</v>
      </c>
      <c r="J18" s="67" t="s">
        <v>25</v>
      </c>
      <c r="K18" s="59">
        <v>2</v>
      </c>
      <c r="L18" s="37">
        <v>6</v>
      </c>
      <c r="M18" s="37">
        <v>12</v>
      </c>
      <c r="N18" s="319">
        <f t="shared" si="0"/>
        <v>0</v>
      </c>
      <c r="O18" s="40" t="s">
        <v>25</v>
      </c>
      <c r="P18" s="40" t="s">
        <v>25</v>
      </c>
      <c r="Q18" s="40" t="s">
        <v>25</v>
      </c>
      <c r="R18" s="148"/>
      <c r="S18" s="66">
        <f t="shared" si="1"/>
        <v>0</v>
      </c>
    </row>
    <row r="19" spans="1:19" ht="15" customHeight="1" thickBot="1" x14ac:dyDescent="0.25">
      <c r="A19" s="42"/>
      <c r="B19" s="103"/>
      <c r="C19" s="143"/>
      <c r="D19" s="75">
        <v>24</v>
      </c>
      <c r="E19" s="146"/>
      <c r="F19" s="74">
        <v>2</v>
      </c>
      <c r="G19" s="321">
        <f t="shared" si="2"/>
        <v>0</v>
      </c>
      <c r="H19" s="40" t="s">
        <v>25</v>
      </c>
      <c r="I19" s="40" t="s">
        <v>25</v>
      </c>
      <c r="J19" s="67" t="s">
        <v>25</v>
      </c>
      <c r="K19" s="61">
        <v>2</v>
      </c>
      <c r="L19" s="44">
        <v>6</v>
      </c>
      <c r="M19" s="44">
        <v>12</v>
      </c>
      <c r="N19" s="318">
        <f t="shared" si="0"/>
        <v>0</v>
      </c>
      <c r="O19" s="43" t="s">
        <v>25</v>
      </c>
      <c r="P19" s="43" t="s">
        <v>25</v>
      </c>
      <c r="Q19" s="43" t="s">
        <v>25</v>
      </c>
      <c r="R19" s="148"/>
      <c r="S19" s="66">
        <f t="shared" si="1"/>
        <v>0</v>
      </c>
    </row>
    <row r="20" spans="1:19" s="47" customFormat="1" ht="13.5" thickBot="1" x14ac:dyDescent="0.25">
      <c r="A20" s="322" t="s">
        <v>49</v>
      </c>
      <c r="B20" s="100" t="s">
        <v>50</v>
      </c>
      <c r="C20" s="323"/>
      <c r="D20" s="324">
        <v>27</v>
      </c>
      <c r="E20" s="325"/>
      <c r="F20" s="326">
        <v>7</v>
      </c>
      <c r="G20" s="327">
        <f>E20*F20</f>
        <v>0</v>
      </c>
      <c r="H20" s="328"/>
      <c r="I20" s="329">
        <v>5</v>
      </c>
      <c r="J20" s="330">
        <f>H20*I20</f>
        <v>0</v>
      </c>
      <c r="K20" s="331">
        <v>3</v>
      </c>
      <c r="L20" s="332">
        <v>9</v>
      </c>
      <c r="M20" s="332">
        <v>17</v>
      </c>
      <c r="N20" s="333">
        <f t="shared" si="0"/>
        <v>0</v>
      </c>
      <c r="O20" s="328"/>
      <c r="P20" s="329">
        <v>8</v>
      </c>
      <c r="Q20" s="330">
        <f>O20*P20</f>
        <v>0</v>
      </c>
      <c r="R20" s="334"/>
      <c r="S20" s="335">
        <f>IF(C20&gt;0,D20+G20+J20+N20+Q20-R20,0)</f>
        <v>0</v>
      </c>
    </row>
    <row r="21" spans="1:19" s="346" customFormat="1" ht="13.5" thickBot="1" x14ac:dyDescent="0.25">
      <c r="A21" s="41"/>
      <c r="B21" s="101" t="s">
        <v>50</v>
      </c>
      <c r="C21" s="336"/>
      <c r="D21" s="75">
        <v>27</v>
      </c>
      <c r="E21" s="337"/>
      <c r="F21" s="338">
        <v>7</v>
      </c>
      <c r="G21" s="339">
        <f t="shared" ref="G21:G37" si="3">E21*F21</f>
        <v>0</v>
      </c>
      <c r="H21" s="340" t="s">
        <v>25</v>
      </c>
      <c r="I21" s="340" t="s">
        <v>25</v>
      </c>
      <c r="J21" s="341" t="s">
        <v>25</v>
      </c>
      <c r="K21" s="342">
        <v>0</v>
      </c>
      <c r="L21" s="343">
        <v>9</v>
      </c>
      <c r="M21" s="343">
        <v>17</v>
      </c>
      <c r="N21" s="344">
        <f t="shared" si="0"/>
        <v>0</v>
      </c>
      <c r="O21" s="340" t="s">
        <v>25</v>
      </c>
      <c r="P21" s="340" t="s">
        <v>25</v>
      </c>
      <c r="Q21" s="340" t="s">
        <v>25</v>
      </c>
      <c r="R21" s="345"/>
      <c r="S21" s="335">
        <f t="shared" ref="S21:S28" si="4">IF(C21&gt;0,D21+G21+N21-R21,0)</f>
        <v>0</v>
      </c>
    </row>
    <row r="22" spans="1:19" s="346" customFormat="1" ht="13.5" thickBot="1" x14ac:dyDescent="0.25">
      <c r="A22" s="347"/>
      <c r="B22" s="101" t="s">
        <v>50</v>
      </c>
      <c r="C22" s="348"/>
      <c r="D22" s="75">
        <v>27</v>
      </c>
      <c r="E22" s="349"/>
      <c r="F22" s="350">
        <v>7</v>
      </c>
      <c r="G22" s="339">
        <f t="shared" si="3"/>
        <v>0</v>
      </c>
      <c r="H22" s="340" t="s">
        <v>25</v>
      </c>
      <c r="I22" s="340" t="s">
        <v>25</v>
      </c>
      <c r="J22" s="341" t="s">
        <v>25</v>
      </c>
      <c r="K22" s="351">
        <v>0</v>
      </c>
      <c r="L22" s="343">
        <v>9</v>
      </c>
      <c r="M22" s="343">
        <v>17</v>
      </c>
      <c r="N22" s="344">
        <f t="shared" si="0"/>
        <v>0</v>
      </c>
      <c r="O22" s="340" t="s">
        <v>25</v>
      </c>
      <c r="P22" s="340" t="s">
        <v>25</v>
      </c>
      <c r="Q22" s="340" t="s">
        <v>25</v>
      </c>
      <c r="R22" s="345"/>
      <c r="S22" s="335">
        <f t="shared" si="4"/>
        <v>0</v>
      </c>
    </row>
    <row r="23" spans="1:19" s="47" customFormat="1" ht="13.5" thickBot="1" x14ac:dyDescent="0.25">
      <c r="A23" s="41"/>
      <c r="B23" s="101" t="s">
        <v>51</v>
      </c>
      <c r="C23" s="352"/>
      <c r="D23" s="75">
        <v>27</v>
      </c>
      <c r="E23" s="337"/>
      <c r="F23" s="338">
        <v>7</v>
      </c>
      <c r="G23" s="339">
        <f t="shared" si="3"/>
        <v>0</v>
      </c>
      <c r="H23" s="340" t="s">
        <v>25</v>
      </c>
      <c r="I23" s="340" t="s">
        <v>25</v>
      </c>
      <c r="J23" s="341" t="s">
        <v>25</v>
      </c>
      <c r="K23" s="353">
        <v>3</v>
      </c>
      <c r="L23" s="343">
        <v>9</v>
      </c>
      <c r="M23" s="343">
        <v>17</v>
      </c>
      <c r="N23" s="354">
        <f t="shared" si="0"/>
        <v>0</v>
      </c>
      <c r="O23" s="340" t="s">
        <v>25</v>
      </c>
      <c r="P23" s="340" t="s">
        <v>25</v>
      </c>
      <c r="Q23" s="340" t="s">
        <v>25</v>
      </c>
      <c r="R23" s="345"/>
      <c r="S23" s="335">
        <f t="shared" si="4"/>
        <v>0</v>
      </c>
    </row>
    <row r="24" spans="1:19" s="47" customFormat="1" ht="13.5" thickBot="1" x14ac:dyDescent="0.25">
      <c r="A24" s="41"/>
      <c r="B24" s="101" t="s">
        <v>52</v>
      </c>
      <c r="C24" s="352"/>
      <c r="D24" s="75">
        <v>27</v>
      </c>
      <c r="E24" s="349"/>
      <c r="F24" s="350">
        <v>7</v>
      </c>
      <c r="G24" s="339">
        <f t="shared" si="3"/>
        <v>0</v>
      </c>
      <c r="H24" s="340" t="s">
        <v>25</v>
      </c>
      <c r="I24" s="340" t="s">
        <v>25</v>
      </c>
      <c r="J24" s="341" t="s">
        <v>25</v>
      </c>
      <c r="K24" s="353">
        <v>2</v>
      </c>
      <c r="L24" s="343">
        <v>8</v>
      </c>
      <c r="M24" s="343">
        <v>16</v>
      </c>
      <c r="N24" s="355">
        <f t="shared" si="0"/>
        <v>0</v>
      </c>
      <c r="O24" s="340" t="s">
        <v>25</v>
      </c>
      <c r="P24" s="340" t="s">
        <v>25</v>
      </c>
      <c r="Q24" s="340" t="s">
        <v>25</v>
      </c>
      <c r="R24" s="356"/>
      <c r="S24" s="335">
        <f t="shared" si="4"/>
        <v>0</v>
      </c>
    </row>
    <row r="25" spans="1:19" s="47" customFormat="1" ht="13.5" thickBot="1" x14ac:dyDescent="0.25">
      <c r="A25" s="41"/>
      <c r="B25" s="101" t="s">
        <v>52</v>
      </c>
      <c r="C25" s="352"/>
      <c r="D25" s="75">
        <v>27</v>
      </c>
      <c r="E25" s="337"/>
      <c r="F25" s="338">
        <v>7</v>
      </c>
      <c r="G25" s="339">
        <f t="shared" si="3"/>
        <v>0</v>
      </c>
      <c r="H25" s="340" t="s">
        <v>25</v>
      </c>
      <c r="I25" s="340" t="s">
        <v>25</v>
      </c>
      <c r="J25" s="341" t="s">
        <v>25</v>
      </c>
      <c r="K25" s="340">
        <v>0</v>
      </c>
      <c r="L25" s="343">
        <v>8</v>
      </c>
      <c r="M25" s="343">
        <v>16</v>
      </c>
      <c r="N25" s="344">
        <f t="shared" si="0"/>
        <v>0</v>
      </c>
      <c r="O25" s="340" t="s">
        <v>25</v>
      </c>
      <c r="P25" s="340" t="s">
        <v>25</v>
      </c>
      <c r="Q25" s="340" t="s">
        <v>25</v>
      </c>
      <c r="R25" s="356"/>
      <c r="S25" s="335">
        <f t="shared" si="4"/>
        <v>0</v>
      </c>
    </row>
    <row r="26" spans="1:19" s="47" customFormat="1" ht="13.5" customHeight="1" thickBot="1" x14ac:dyDescent="0.25">
      <c r="A26" s="347"/>
      <c r="B26" s="101" t="s">
        <v>53</v>
      </c>
      <c r="C26" s="352"/>
      <c r="D26" s="75">
        <v>27</v>
      </c>
      <c r="E26" s="349"/>
      <c r="F26" s="350">
        <v>7</v>
      </c>
      <c r="G26" s="339">
        <f t="shared" si="3"/>
        <v>0</v>
      </c>
      <c r="H26" s="340" t="s">
        <v>25</v>
      </c>
      <c r="I26" s="340" t="s">
        <v>25</v>
      </c>
      <c r="J26" s="341" t="s">
        <v>25</v>
      </c>
      <c r="K26" s="353">
        <v>2</v>
      </c>
      <c r="L26" s="343">
        <v>8</v>
      </c>
      <c r="M26" s="343">
        <v>16</v>
      </c>
      <c r="N26" s="354">
        <f t="shared" si="0"/>
        <v>0</v>
      </c>
      <c r="O26" s="340" t="s">
        <v>25</v>
      </c>
      <c r="P26" s="340" t="s">
        <v>25</v>
      </c>
      <c r="Q26" s="340" t="s">
        <v>25</v>
      </c>
      <c r="R26" s="357"/>
      <c r="S26" s="335">
        <f t="shared" si="4"/>
        <v>0</v>
      </c>
    </row>
    <row r="27" spans="1:19" s="47" customFormat="1" ht="13.5" customHeight="1" thickBot="1" x14ac:dyDescent="0.25">
      <c r="A27" s="41"/>
      <c r="B27" s="101" t="s">
        <v>83</v>
      </c>
      <c r="C27" s="336"/>
      <c r="D27" s="75">
        <v>27</v>
      </c>
      <c r="E27" s="337"/>
      <c r="F27" s="338">
        <v>7</v>
      </c>
      <c r="G27" s="339">
        <f>E27*F27</f>
        <v>0</v>
      </c>
      <c r="H27" s="340" t="s">
        <v>25</v>
      </c>
      <c r="I27" s="340" t="s">
        <v>25</v>
      </c>
      <c r="J27" s="341" t="s">
        <v>25</v>
      </c>
      <c r="K27" s="342">
        <v>0</v>
      </c>
      <c r="L27" s="343">
        <v>9</v>
      </c>
      <c r="M27" s="343">
        <v>17</v>
      </c>
      <c r="N27" s="344">
        <f>IF(C27&gt;0,IF(C27&lt;16,K27,IF(C27&gt;27,M27,L27)),0)</f>
        <v>0</v>
      </c>
      <c r="O27" s="340" t="s">
        <v>25</v>
      </c>
      <c r="P27" s="340" t="s">
        <v>25</v>
      </c>
      <c r="Q27" s="340" t="s">
        <v>25</v>
      </c>
      <c r="R27" s="345"/>
      <c r="S27" s="335">
        <f>IF(C27&gt;0,D27+G27+N27-R27,0)</f>
        <v>0</v>
      </c>
    </row>
    <row r="28" spans="1:19" s="47" customFormat="1" ht="13.5" thickBot="1" x14ac:dyDescent="0.25">
      <c r="A28" s="41"/>
      <c r="B28" s="101" t="s">
        <v>54</v>
      </c>
      <c r="C28" s="352"/>
      <c r="D28" s="75">
        <v>27</v>
      </c>
      <c r="E28" s="337"/>
      <c r="F28" s="338">
        <v>7</v>
      </c>
      <c r="G28" s="339">
        <f t="shared" si="3"/>
        <v>0</v>
      </c>
      <c r="H28" s="340" t="s">
        <v>25</v>
      </c>
      <c r="I28" s="340" t="s">
        <v>25</v>
      </c>
      <c r="J28" s="341" t="s">
        <v>25</v>
      </c>
      <c r="K28" s="353">
        <v>2</v>
      </c>
      <c r="L28" s="343">
        <v>8</v>
      </c>
      <c r="M28" s="343">
        <v>16</v>
      </c>
      <c r="N28" s="358">
        <f t="shared" si="0"/>
        <v>0</v>
      </c>
      <c r="O28" s="340" t="s">
        <v>25</v>
      </c>
      <c r="P28" s="340" t="s">
        <v>25</v>
      </c>
      <c r="Q28" s="340" t="s">
        <v>25</v>
      </c>
      <c r="R28" s="356"/>
      <c r="S28" s="335">
        <f t="shared" si="4"/>
        <v>0</v>
      </c>
    </row>
    <row r="29" spans="1:19" s="47" customFormat="1" ht="13.5" thickBot="1" x14ac:dyDescent="0.25">
      <c r="A29" s="359" t="s">
        <v>31</v>
      </c>
      <c r="B29" s="100"/>
      <c r="C29" s="360"/>
      <c r="D29" s="324">
        <v>25</v>
      </c>
      <c r="E29" s="361"/>
      <c r="F29" s="329">
        <v>7</v>
      </c>
      <c r="G29" s="339">
        <f t="shared" si="3"/>
        <v>0</v>
      </c>
      <c r="H29" s="328"/>
      <c r="I29" s="329">
        <v>5</v>
      </c>
      <c r="J29" s="362">
        <f>H29*I29</f>
        <v>0</v>
      </c>
      <c r="K29" s="363">
        <v>2</v>
      </c>
      <c r="L29" s="364">
        <v>9</v>
      </c>
      <c r="M29" s="364">
        <v>18</v>
      </c>
      <c r="N29" s="333">
        <f t="shared" si="0"/>
        <v>0</v>
      </c>
      <c r="O29" s="365"/>
      <c r="P29" s="329">
        <v>8</v>
      </c>
      <c r="Q29" s="327">
        <f>O29*P29</f>
        <v>0</v>
      </c>
      <c r="R29" s="366"/>
      <c r="S29" s="335">
        <f>IF(C29&gt;0,D29+G29+J29+N29+Q29-R29,0)</f>
        <v>0</v>
      </c>
    </row>
    <row r="30" spans="1:19" s="346" customFormat="1" ht="13.5" thickBot="1" x14ac:dyDescent="0.25">
      <c r="A30" s="367"/>
      <c r="B30" s="101"/>
      <c r="C30" s="368"/>
      <c r="D30" s="75">
        <v>25</v>
      </c>
      <c r="E30" s="369"/>
      <c r="F30" s="338">
        <v>7</v>
      </c>
      <c r="G30" s="339">
        <f t="shared" si="3"/>
        <v>0</v>
      </c>
      <c r="H30" s="340" t="s">
        <v>25</v>
      </c>
      <c r="I30" s="340" t="s">
        <v>25</v>
      </c>
      <c r="J30" s="341" t="s">
        <v>25</v>
      </c>
      <c r="K30" s="340">
        <v>2</v>
      </c>
      <c r="L30" s="370">
        <v>9</v>
      </c>
      <c r="M30" s="370">
        <v>18</v>
      </c>
      <c r="N30" s="344">
        <f t="shared" si="0"/>
        <v>0</v>
      </c>
      <c r="O30" s="340" t="s">
        <v>25</v>
      </c>
      <c r="P30" s="340" t="s">
        <v>25</v>
      </c>
      <c r="Q30" s="340" t="s">
        <v>25</v>
      </c>
      <c r="R30" s="345"/>
      <c r="S30" s="335">
        <f t="shared" ref="S30:S37" si="5">IF(C30&gt;0,D30+G30+N30-R30,0)</f>
        <v>0</v>
      </c>
    </row>
    <row r="31" spans="1:19" s="346" customFormat="1" ht="13.5" thickBot="1" x14ac:dyDescent="0.25">
      <c r="A31" s="371"/>
      <c r="B31" s="101"/>
      <c r="C31" s="369"/>
      <c r="D31" s="75">
        <v>25</v>
      </c>
      <c r="E31" s="369"/>
      <c r="F31" s="338">
        <v>7</v>
      </c>
      <c r="G31" s="339">
        <f t="shared" si="3"/>
        <v>0</v>
      </c>
      <c r="H31" s="340" t="s">
        <v>25</v>
      </c>
      <c r="I31" s="340" t="s">
        <v>25</v>
      </c>
      <c r="J31" s="341" t="s">
        <v>25</v>
      </c>
      <c r="K31" s="340">
        <v>2</v>
      </c>
      <c r="L31" s="370">
        <v>9</v>
      </c>
      <c r="M31" s="370">
        <v>18</v>
      </c>
      <c r="N31" s="354">
        <f t="shared" si="0"/>
        <v>0</v>
      </c>
      <c r="O31" s="340" t="s">
        <v>25</v>
      </c>
      <c r="P31" s="340" t="s">
        <v>25</v>
      </c>
      <c r="Q31" s="340" t="s">
        <v>25</v>
      </c>
      <c r="R31" s="356"/>
      <c r="S31" s="335">
        <f t="shared" si="5"/>
        <v>0</v>
      </c>
    </row>
    <row r="32" spans="1:19" s="47" customFormat="1" ht="15" customHeight="1" thickBot="1" x14ac:dyDescent="0.25">
      <c r="A32" s="372"/>
      <c r="B32" s="101"/>
      <c r="C32" s="369"/>
      <c r="D32" s="75">
        <v>25</v>
      </c>
      <c r="E32" s="369"/>
      <c r="F32" s="338">
        <v>7</v>
      </c>
      <c r="G32" s="339">
        <f t="shared" si="3"/>
        <v>0</v>
      </c>
      <c r="H32" s="340" t="s">
        <v>25</v>
      </c>
      <c r="I32" s="340" t="s">
        <v>25</v>
      </c>
      <c r="J32" s="341" t="s">
        <v>25</v>
      </c>
      <c r="K32" s="351">
        <v>2</v>
      </c>
      <c r="L32" s="370">
        <v>9</v>
      </c>
      <c r="M32" s="370">
        <v>18</v>
      </c>
      <c r="N32" s="344">
        <f t="shared" si="0"/>
        <v>0</v>
      </c>
      <c r="O32" s="340" t="s">
        <v>25</v>
      </c>
      <c r="P32" s="340" t="s">
        <v>25</v>
      </c>
      <c r="Q32" s="340" t="s">
        <v>25</v>
      </c>
      <c r="R32" s="356"/>
      <c r="S32" s="335">
        <f t="shared" si="5"/>
        <v>0</v>
      </c>
    </row>
    <row r="33" spans="1:19" s="47" customFormat="1" ht="15" customHeight="1" thickBot="1" x14ac:dyDescent="0.25">
      <c r="A33" s="372"/>
      <c r="B33" s="101"/>
      <c r="C33" s="373"/>
      <c r="D33" s="75">
        <v>25</v>
      </c>
      <c r="E33" s="369"/>
      <c r="F33" s="338">
        <v>7</v>
      </c>
      <c r="G33" s="339">
        <f t="shared" si="3"/>
        <v>0</v>
      </c>
      <c r="H33" s="340" t="s">
        <v>25</v>
      </c>
      <c r="I33" s="340" t="s">
        <v>25</v>
      </c>
      <c r="J33" s="341" t="s">
        <v>25</v>
      </c>
      <c r="K33" s="331">
        <v>2</v>
      </c>
      <c r="L33" s="370">
        <v>9</v>
      </c>
      <c r="M33" s="370">
        <v>18</v>
      </c>
      <c r="N33" s="354">
        <f t="shared" si="0"/>
        <v>0</v>
      </c>
      <c r="O33" s="340" t="s">
        <v>25</v>
      </c>
      <c r="P33" s="340" t="s">
        <v>25</v>
      </c>
      <c r="Q33" s="340" t="s">
        <v>25</v>
      </c>
      <c r="R33" s="345"/>
      <c r="S33" s="335">
        <f t="shared" si="5"/>
        <v>0</v>
      </c>
    </row>
    <row r="34" spans="1:19" s="47" customFormat="1" ht="14.25" customHeight="1" thickBot="1" x14ac:dyDescent="0.25">
      <c r="A34" s="374"/>
      <c r="B34" s="101"/>
      <c r="C34" s="369"/>
      <c r="D34" s="75">
        <v>25</v>
      </c>
      <c r="E34" s="369"/>
      <c r="F34" s="338">
        <v>7</v>
      </c>
      <c r="G34" s="339">
        <f t="shared" si="3"/>
        <v>0</v>
      </c>
      <c r="H34" s="340" t="s">
        <v>25</v>
      </c>
      <c r="I34" s="340" t="s">
        <v>25</v>
      </c>
      <c r="J34" s="341" t="s">
        <v>25</v>
      </c>
      <c r="K34" s="340">
        <v>2</v>
      </c>
      <c r="L34" s="370">
        <v>9</v>
      </c>
      <c r="M34" s="370">
        <v>18</v>
      </c>
      <c r="N34" s="355">
        <f t="shared" si="0"/>
        <v>0</v>
      </c>
      <c r="O34" s="340" t="s">
        <v>25</v>
      </c>
      <c r="P34" s="340" t="s">
        <v>25</v>
      </c>
      <c r="Q34" s="340" t="s">
        <v>25</v>
      </c>
      <c r="R34" s="356"/>
      <c r="S34" s="335">
        <f t="shared" si="5"/>
        <v>0</v>
      </c>
    </row>
    <row r="35" spans="1:19" s="47" customFormat="1" ht="13.5" customHeight="1" thickBot="1" x14ac:dyDescent="0.25">
      <c r="A35" s="374"/>
      <c r="B35" s="101"/>
      <c r="C35" s="375"/>
      <c r="D35" s="75">
        <v>25</v>
      </c>
      <c r="E35" s="369"/>
      <c r="F35" s="338">
        <v>7</v>
      </c>
      <c r="G35" s="339">
        <f t="shared" si="3"/>
        <v>0</v>
      </c>
      <c r="H35" s="340" t="s">
        <v>25</v>
      </c>
      <c r="I35" s="340" t="s">
        <v>25</v>
      </c>
      <c r="J35" s="341" t="s">
        <v>25</v>
      </c>
      <c r="K35" s="353">
        <v>2</v>
      </c>
      <c r="L35" s="370">
        <v>9</v>
      </c>
      <c r="M35" s="370">
        <v>18</v>
      </c>
      <c r="N35" s="355">
        <f t="shared" si="0"/>
        <v>0</v>
      </c>
      <c r="O35" s="340" t="s">
        <v>25</v>
      </c>
      <c r="P35" s="340" t="s">
        <v>25</v>
      </c>
      <c r="Q35" s="340" t="s">
        <v>25</v>
      </c>
      <c r="R35" s="376"/>
      <c r="S35" s="335">
        <f t="shared" si="5"/>
        <v>0</v>
      </c>
    </row>
    <row r="36" spans="1:19" s="47" customFormat="1" ht="13.5" thickBot="1" x14ac:dyDescent="0.25">
      <c r="A36" s="374"/>
      <c r="B36" s="101"/>
      <c r="C36" s="375"/>
      <c r="D36" s="75">
        <v>25</v>
      </c>
      <c r="E36" s="369"/>
      <c r="F36" s="338">
        <v>7</v>
      </c>
      <c r="G36" s="339">
        <f t="shared" si="3"/>
        <v>0</v>
      </c>
      <c r="H36" s="340" t="s">
        <v>25</v>
      </c>
      <c r="I36" s="340" t="s">
        <v>25</v>
      </c>
      <c r="J36" s="341" t="s">
        <v>25</v>
      </c>
      <c r="K36" s="353">
        <v>2</v>
      </c>
      <c r="L36" s="370">
        <v>9</v>
      </c>
      <c r="M36" s="370">
        <v>18</v>
      </c>
      <c r="N36" s="355">
        <f t="shared" si="0"/>
        <v>0</v>
      </c>
      <c r="O36" s="340" t="s">
        <v>25</v>
      </c>
      <c r="P36" s="340" t="s">
        <v>25</v>
      </c>
      <c r="Q36" s="340" t="s">
        <v>25</v>
      </c>
      <c r="R36" s="345"/>
      <c r="S36" s="335">
        <f t="shared" si="5"/>
        <v>0</v>
      </c>
    </row>
    <row r="37" spans="1:19" s="47" customFormat="1" ht="15" customHeight="1" thickBot="1" x14ac:dyDescent="0.25">
      <c r="A37" s="377"/>
      <c r="B37" s="103"/>
      <c r="C37" s="378"/>
      <c r="D37" s="379">
        <v>25</v>
      </c>
      <c r="E37" s="380"/>
      <c r="F37" s="381">
        <v>7</v>
      </c>
      <c r="G37" s="382">
        <f t="shared" si="3"/>
        <v>0</v>
      </c>
      <c r="H37" s="383" t="s">
        <v>25</v>
      </c>
      <c r="I37" s="381" t="s">
        <v>25</v>
      </c>
      <c r="J37" s="384" t="s">
        <v>25</v>
      </c>
      <c r="K37" s="385">
        <v>2</v>
      </c>
      <c r="L37" s="386">
        <v>9</v>
      </c>
      <c r="M37" s="386">
        <v>18</v>
      </c>
      <c r="N37" s="387">
        <f t="shared" si="0"/>
        <v>0</v>
      </c>
      <c r="O37" s="383" t="s">
        <v>25</v>
      </c>
      <c r="P37" s="383" t="s">
        <v>25</v>
      </c>
      <c r="Q37" s="383" t="s">
        <v>25</v>
      </c>
      <c r="R37" s="388"/>
      <c r="S37" s="389">
        <f t="shared" si="5"/>
        <v>0</v>
      </c>
    </row>
    <row r="38" spans="1:19" ht="13.5" thickBot="1" x14ac:dyDescent="0.25">
      <c r="A38" s="8"/>
      <c r="B38" s="35"/>
      <c r="C38" s="35"/>
      <c r="F38" s="35"/>
      <c r="I38" s="35"/>
      <c r="K38" s="35"/>
      <c r="L38" s="35"/>
      <c r="M38" s="35"/>
      <c r="N38" s="35"/>
      <c r="P38" s="35"/>
      <c r="R38" s="35"/>
      <c r="S38" s="11"/>
    </row>
    <row r="39" spans="1:19" ht="27" customHeight="1" thickTop="1" thickBot="1" x14ac:dyDescent="0.3">
      <c r="A39" s="45" t="s">
        <v>15</v>
      </c>
      <c r="B39" s="46" t="s">
        <v>32</v>
      </c>
      <c r="C39" s="46">
        <f>SUM(C11:C37)</f>
        <v>0</v>
      </c>
      <c r="D39" s="46" t="s">
        <v>32</v>
      </c>
      <c r="E39" s="46">
        <f>SUM(E11:E37)</f>
        <v>0</v>
      </c>
      <c r="F39" s="46" t="s">
        <v>32</v>
      </c>
      <c r="G39" s="46">
        <f>SUM(G11:G37)</f>
        <v>0</v>
      </c>
      <c r="H39" s="46">
        <f>SUM(H11:H37)</f>
        <v>0</v>
      </c>
      <c r="I39" s="46" t="s">
        <v>32</v>
      </c>
      <c r="J39" s="46">
        <f>SUM(J11:J37)</f>
        <v>0</v>
      </c>
      <c r="K39" s="46" t="s">
        <v>32</v>
      </c>
      <c r="L39" s="46" t="s">
        <v>32</v>
      </c>
      <c r="M39" s="46" t="s">
        <v>32</v>
      </c>
      <c r="N39" s="46">
        <f>SUM(N11:N37)</f>
        <v>0</v>
      </c>
      <c r="O39" s="46">
        <f>SUM(O11:O37)</f>
        <v>0</v>
      </c>
      <c r="P39" s="46" t="s">
        <v>32</v>
      </c>
      <c r="Q39" s="46">
        <f>SUM(Q11:Q37)</f>
        <v>0</v>
      </c>
      <c r="R39" s="46">
        <f>SUM(R11:R37)</f>
        <v>0</v>
      </c>
      <c r="S39" s="71">
        <f>SUM(S11:S37)</f>
        <v>0</v>
      </c>
    </row>
    <row r="40" spans="1:19" ht="13.5" thickTop="1" x14ac:dyDescent="0.2"/>
    <row r="42" spans="1:19" ht="12" customHeight="1" x14ac:dyDescent="0.2">
      <c r="A42" t="s">
        <v>33</v>
      </c>
      <c r="B42" t="s">
        <v>55</v>
      </c>
    </row>
    <row r="43" spans="1:19" x14ac:dyDescent="0.2">
      <c r="B43" t="s">
        <v>56</v>
      </c>
    </row>
    <row r="44" spans="1:19" ht="13.5" thickBot="1" x14ac:dyDescent="0.25">
      <c r="B44" t="s">
        <v>40</v>
      </c>
      <c r="E44" s="47" t="s">
        <v>57</v>
      </c>
    </row>
    <row r="45" spans="1:19" x14ac:dyDescent="0.2">
      <c r="K45" s="76"/>
      <c r="L45" s="76">
        <v>16</v>
      </c>
      <c r="M45" s="76"/>
      <c r="N45" s="76"/>
    </row>
    <row r="47" spans="1:19" x14ac:dyDescent="0.2">
      <c r="A47" t="s">
        <v>36</v>
      </c>
      <c r="B47" t="s">
        <v>58</v>
      </c>
    </row>
    <row r="48" spans="1:19" x14ac:dyDescent="0.2">
      <c r="B48" t="s">
        <v>59</v>
      </c>
    </row>
    <row r="49" spans="1:15" x14ac:dyDescent="0.2">
      <c r="B49" t="s">
        <v>60</v>
      </c>
    </row>
    <row r="50" spans="1:15" x14ac:dyDescent="0.2">
      <c r="B50" t="s">
        <v>61</v>
      </c>
    </row>
    <row r="51" spans="1:15" x14ac:dyDescent="0.2">
      <c r="B51" t="s">
        <v>62</v>
      </c>
    </row>
    <row r="52" spans="1:15" ht="13.5" thickBot="1" x14ac:dyDescent="0.25">
      <c r="B52" t="s">
        <v>40</v>
      </c>
      <c r="E52" s="47" t="s">
        <v>63</v>
      </c>
      <c r="K52" s="39"/>
      <c r="L52" s="39"/>
      <c r="M52" s="39"/>
      <c r="N52" s="39"/>
      <c r="O52" s="39"/>
    </row>
    <row r="53" spans="1:15" x14ac:dyDescent="0.2">
      <c r="K53" s="76"/>
      <c r="L53" s="76"/>
      <c r="M53" s="77">
        <v>16</v>
      </c>
      <c r="N53" s="76"/>
      <c r="O53" s="76"/>
    </row>
    <row r="54" spans="1:15" x14ac:dyDescent="0.2">
      <c r="A54" t="s">
        <v>84</v>
      </c>
      <c r="B54" s="47" t="s">
        <v>88</v>
      </c>
    </row>
  </sheetData>
  <sheetProtection sheet="1" selectLockedCells="1"/>
  <mergeCells count="3">
    <mergeCell ref="D6:J7"/>
    <mergeCell ref="K6:Q6"/>
    <mergeCell ref="K7:Q7"/>
  </mergeCells>
  <phoneticPr fontId="16" type="noConversion"/>
  <pageMargins left="0.39370078740157483" right="0.19685039370078741" top="0.6692913385826772" bottom="0.55118110236220474" header="0.51181102362204722" footer="0.51181102362204722"/>
  <pageSetup paperSize="9" orientation="landscape" r:id="rId1"/>
  <headerFooter alignWithMargins="0"/>
  <rowBreaks count="1" manualBreakCount="1">
    <brk id="28" max="18" man="1"/>
  </rowBreaks>
  <ignoredErrors>
    <ignoredError sqref="S29 S20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21">
    <pageSetUpPr fitToPage="1"/>
  </sheetPr>
  <dimension ref="B3:R11"/>
  <sheetViews>
    <sheetView zoomScale="130" zoomScaleNormal="130" zoomScaleSheetLayoutView="100" workbookViewId="0">
      <selection activeCell="M7" sqref="M7"/>
    </sheetView>
  </sheetViews>
  <sheetFormatPr baseColWidth="10" defaultColWidth="10.7109375" defaultRowHeight="12.75" x14ac:dyDescent="0.2"/>
  <cols>
    <col min="1" max="1" width="2.7109375" style="80" customWidth="1"/>
    <col min="2" max="2" width="54.140625" style="80" customWidth="1"/>
    <col min="3" max="18" width="5.7109375" style="80" customWidth="1"/>
    <col min="19" max="16384" width="10.7109375" style="80"/>
  </cols>
  <sheetData>
    <row r="3" spans="2:18" ht="21" customHeight="1" x14ac:dyDescent="0.2">
      <c r="C3" s="412" t="s">
        <v>72</v>
      </c>
      <c r="D3" s="412"/>
      <c r="E3" s="412"/>
      <c r="F3" s="412"/>
      <c r="G3" s="412"/>
      <c r="H3" s="412"/>
      <c r="I3" s="412"/>
      <c r="J3" s="412"/>
      <c r="K3" s="412"/>
      <c r="L3" s="412"/>
      <c r="M3" s="412"/>
      <c r="N3" s="412"/>
      <c r="O3" s="412"/>
      <c r="P3" s="412"/>
      <c r="Q3" s="412"/>
      <c r="R3" s="412"/>
    </row>
    <row r="4" spans="2:18" ht="13.5" thickBot="1" x14ac:dyDescent="0.25"/>
    <row r="5" spans="2:18" ht="34.5" customHeight="1" thickBot="1" x14ac:dyDescent="0.25">
      <c r="C5" s="425" t="s">
        <v>77</v>
      </c>
      <c r="D5" s="426"/>
      <c r="E5" s="426"/>
      <c r="F5" s="427"/>
      <c r="G5" s="428"/>
      <c r="H5" s="425" t="s">
        <v>78</v>
      </c>
      <c r="I5" s="426"/>
      <c r="J5" s="426"/>
      <c r="K5" s="426"/>
      <c r="L5" s="429"/>
      <c r="M5" s="413" t="s">
        <v>86</v>
      </c>
      <c r="N5" s="414"/>
      <c r="O5" s="414"/>
      <c r="P5" s="414"/>
      <c r="Q5" s="414"/>
      <c r="R5" s="415"/>
    </row>
    <row r="6" spans="2:18" ht="13.5" thickBot="1" x14ac:dyDescent="0.25">
      <c r="C6" s="92" t="s">
        <v>50</v>
      </c>
      <c r="D6" s="93" t="s">
        <v>75</v>
      </c>
      <c r="E6" s="93" t="s">
        <v>76</v>
      </c>
      <c r="F6" s="93" t="s">
        <v>54</v>
      </c>
      <c r="G6" s="94" t="s">
        <v>51</v>
      </c>
      <c r="H6" s="92" t="s">
        <v>50</v>
      </c>
      <c r="I6" s="93" t="s">
        <v>75</v>
      </c>
      <c r="J6" s="93" t="s">
        <v>76</v>
      </c>
      <c r="K6" s="93" t="s">
        <v>54</v>
      </c>
      <c r="L6" s="94" t="s">
        <v>51</v>
      </c>
      <c r="M6" s="92" t="s">
        <v>50</v>
      </c>
      <c r="N6" s="93" t="s">
        <v>75</v>
      </c>
      <c r="O6" s="93" t="s">
        <v>76</v>
      </c>
      <c r="P6" s="93" t="s">
        <v>54</v>
      </c>
      <c r="Q6" s="109" t="s">
        <v>51</v>
      </c>
      <c r="R6" s="110" t="s">
        <v>85</v>
      </c>
    </row>
    <row r="7" spans="2:18" ht="21" customHeight="1" x14ac:dyDescent="0.2">
      <c r="B7" s="81" t="s">
        <v>73</v>
      </c>
      <c r="C7" s="111">
        <v>0</v>
      </c>
      <c r="D7" s="112">
        <v>0</v>
      </c>
      <c r="E7" s="112">
        <v>0</v>
      </c>
      <c r="F7" s="112">
        <v>0</v>
      </c>
      <c r="G7" s="121">
        <v>0</v>
      </c>
      <c r="H7" s="111">
        <v>0</v>
      </c>
      <c r="I7" s="112">
        <v>0</v>
      </c>
      <c r="J7" s="112">
        <v>0</v>
      </c>
      <c r="K7" s="112">
        <v>0</v>
      </c>
      <c r="L7" s="114">
        <v>0</v>
      </c>
      <c r="M7" s="113">
        <v>0</v>
      </c>
      <c r="N7" s="112">
        <v>0</v>
      </c>
      <c r="O7" s="112">
        <v>0</v>
      </c>
      <c r="P7" s="112">
        <v>0</v>
      </c>
      <c r="Q7" s="112">
        <v>0</v>
      </c>
      <c r="R7" s="114">
        <v>0</v>
      </c>
    </row>
    <row r="8" spans="2:18" ht="19.5" customHeight="1" x14ac:dyDescent="0.2">
      <c r="B8" s="81" t="s">
        <v>74</v>
      </c>
      <c r="C8" s="115">
        <v>0</v>
      </c>
      <c r="D8" s="106">
        <v>0</v>
      </c>
      <c r="E8" s="106">
        <v>0</v>
      </c>
      <c r="F8" s="106">
        <v>0</v>
      </c>
      <c r="G8" s="122">
        <v>0</v>
      </c>
      <c r="H8" s="124">
        <v>0</v>
      </c>
      <c r="I8" s="108">
        <v>0</v>
      </c>
      <c r="J8" s="108">
        <v>0</v>
      </c>
      <c r="K8" s="108">
        <v>0</v>
      </c>
      <c r="L8" s="116">
        <v>0</v>
      </c>
      <c r="M8" s="107">
        <v>0</v>
      </c>
      <c r="N8" s="108">
        <v>0</v>
      </c>
      <c r="O8" s="108">
        <v>0</v>
      </c>
      <c r="P8" s="108">
        <v>0</v>
      </c>
      <c r="Q8" s="108">
        <v>0</v>
      </c>
      <c r="R8" s="116">
        <v>0</v>
      </c>
    </row>
    <row r="9" spans="2:18" ht="24.75" customHeight="1" thickBot="1" x14ac:dyDescent="0.25">
      <c r="B9" s="82" t="s">
        <v>81</v>
      </c>
      <c r="C9" s="117">
        <f t="shared" ref="C9:L9" si="0">IF(AND(C7=1,C8&gt;16),1,IF(C7&gt;1,ROUNDDOWN(C8/16,0),0))</f>
        <v>0</v>
      </c>
      <c r="D9" s="118">
        <f t="shared" si="0"/>
        <v>0</v>
      </c>
      <c r="E9" s="118">
        <f t="shared" si="0"/>
        <v>0</v>
      </c>
      <c r="F9" s="118">
        <f t="shared" si="0"/>
        <v>0</v>
      </c>
      <c r="G9" s="123">
        <f t="shared" si="0"/>
        <v>0</v>
      </c>
      <c r="H9" s="117">
        <f t="shared" si="0"/>
        <v>0</v>
      </c>
      <c r="I9" s="118">
        <f t="shared" si="0"/>
        <v>0</v>
      </c>
      <c r="J9" s="118">
        <f t="shared" si="0"/>
        <v>0</v>
      </c>
      <c r="K9" s="118">
        <f t="shared" si="0"/>
        <v>0</v>
      </c>
      <c r="L9" s="125">
        <f t="shared" si="0"/>
        <v>0</v>
      </c>
      <c r="M9" s="119"/>
      <c r="N9" s="119"/>
      <c r="O9" s="119"/>
      <c r="P9" s="119"/>
      <c r="Q9" s="119"/>
      <c r="R9" s="120"/>
    </row>
    <row r="10" spans="2:18" ht="21" customHeight="1" x14ac:dyDescent="0.2">
      <c r="B10" s="81" t="s">
        <v>79</v>
      </c>
      <c r="C10" s="430">
        <f>SUM(C8:G8)</f>
        <v>0</v>
      </c>
      <c r="D10" s="431"/>
      <c r="E10" s="431"/>
      <c r="F10" s="431"/>
      <c r="G10" s="431"/>
      <c r="H10" s="432">
        <f>SUM(H8:L8)</f>
        <v>0</v>
      </c>
      <c r="I10" s="417"/>
      <c r="J10" s="417"/>
      <c r="K10" s="417"/>
      <c r="L10" s="418"/>
      <c r="M10" s="416">
        <f>SUM(M8:R8)</f>
        <v>0</v>
      </c>
      <c r="N10" s="417"/>
      <c r="O10" s="417"/>
      <c r="P10" s="417"/>
      <c r="Q10" s="417"/>
      <c r="R10" s="418"/>
    </row>
    <row r="11" spans="2:18" ht="25.5" customHeight="1" thickBot="1" x14ac:dyDescent="0.25">
      <c r="B11" s="82" t="s">
        <v>82</v>
      </c>
      <c r="C11" s="422">
        <f>IF(C10=0,0,IF(C10&lt;16,1,IF(AND(C10&gt;15,C10&lt;33),2,ROUNDDOWN(C10/16,0))))</f>
        <v>0</v>
      </c>
      <c r="D11" s="423"/>
      <c r="E11" s="423"/>
      <c r="F11" s="423"/>
      <c r="G11" s="423"/>
      <c r="H11" s="422">
        <f>IF(H10=0,0,IF(H10&lt;16,1,IF(AND(H10&gt;15,H10&lt;33),2,ROUNDDOWN(H10/16,0))))</f>
        <v>0</v>
      </c>
      <c r="I11" s="423"/>
      <c r="J11" s="423"/>
      <c r="K11" s="423"/>
      <c r="L11" s="424"/>
      <c r="M11" s="419"/>
      <c r="N11" s="420"/>
      <c r="O11" s="420"/>
      <c r="P11" s="420"/>
      <c r="Q11" s="420"/>
      <c r="R11" s="421"/>
    </row>
  </sheetData>
  <sheetProtection sheet="1" objects="1" scenarios="1" selectLockedCells="1"/>
  <mergeCells count="10">
    <mergeCell ref="C3:R3"/>
    <mergeCell ref="M5:R5"/>
    <mergeCell ref="M10:R10"/>
    <mergeCell ref="M11:R11"/>
    <mergeCell ref="C11:G11"/>
    <mergeCell ref="H11:L11"/>
    <mergeCell ref="C5:G5"/>
    <mergeCell ref="H5:L5"/>
    <mergeCell ref="C10:G10"/>
    <mergeCell ref="H10:L10"/>
  </mergeCells>
  <phoneticPr fontId="16" type="noConversion"/>
  <pageMargins left="0.78740157499999996" right="0.78740157499999996" top="0.984251969" bottom="0.984251969" header="0.4921259845" footer="0.4921259845"/>
  <pageSetup paperSize="9" scale="88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4">
    <pageSetUpPr fitToPage="1"/>
  </sheetPr>
  <dimension ref="A1:T53"/>
  <sheetViews>
    <sheetView zoomScaleNormal="100" workbookViewId="0">
      <pane xSplit="20" ySplit="9" topLeftCell="W10" activePane="bottomRight" state="frozen"/>
      <selection pane="topRight" activeCell="Q1" sqref="Q1"/>
      <selection pane="bottomLeft" activeCell="A10" sqref="A10"/>
      <selection pane="bottomRight" activeCell="T31" sqref="T31"/>
    </sheetView>
  </sheetViews>
  <sheetFormatPr baseColWidth="10" defaultColWidth="11.42578125" defaultRowHeight="12.75" x14ac:dyDescent="0.2"/>
  <cols>
    <col min="1" max="1" width="7" style="154" customWidth="1"/>
    <col min="2" max="2" width="9.7109375" style="154" customWidth="1"/>
    <col min="3" max="3" width="8.5703125" style="154" customWidth="1"/>
    <col min="4" max="4" width="10" style="154" customWidth="1"/>
    <col min="5" max="5" width="8.42578125" style="154" customWidth="1"/>
    <col min="6" max="6" width="8.140625" style="154" customWidth="1"/>
    <col min="7" max="7" width="6.5703125" style="154" customWidth="1"/>
    <col min="8" max="8" width="9.7109375" style="154" customWidth="1"/>
    <col min="9" max="10" width="6.5703125" style="154" customWidth="1"/>
    <col min="11" max="11" width="8.140625" style="154" customWidth="1"/>
    <col min="12" max="12" width="7.28515625" style="154" customWidth="1"/>
    <col min="13" max="13" width="9.42578125" style="154" customWidth="1"/>
    <col min="14" max="14" width="11.28515625" style="154" customWidth="1"/>
    <col min="15" max="16" width="9.42578125" style="154" customWidth="1"/>
    <col min="17" max="17" width="10" style="154" customWidth="1"/>
    <col min="18" max="18" width="11.28515625" style="154" customWidth="1"/>
    <col min="19" max="19" width="9" style="154" customWidth="1"/>
    <col min="20" max="20" width="8.5703125" style="154" customWidth="1"/>
    <col min="21" max="16384" width="11.42578125" style="154"/>
  </cols>
  <sheetData>
    <row r="1" spans="1:20" ht="21.75" customHeight="1" x14ac:dyDescent="0.25">
      <c r="A1" s="151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3"/>
      <c r="O1" s="152"/>
      <c r="P1" s="152"/>
      <c r="Q1" s="152"/>
      <c r="R1" s="153"/>
      <c r="S1" s="152"/>
      <c r="T1" s="152"/>
    </row>
    <row r="2" spans="1:20" ht="9.75" customHeight="1" x14ac:dyDescent="0.2">
      <c r="A2" s="152"/>
      <c r="B2" s="152"/>
      <c r="C2" s="152"/>
      <c r="D2" s="152"/>
      <c r="E2" s="152"/>
      <c r="F2" s="152"/>
      <c r="G2" s="155"/>
      <c r="H2" s="152"/>
      <c r="I2" s="152"/>
      <c r="J2" s="155"/>
      <c r="K2" s="152"/>
      <c r="L2" s="152"/>
      <c r="M2" s="152"/>
      <c r="N2" s="152"/>
      <c r="O2" s="152"/>
      <c r="P2" s="152"/>
      <c r="Q2" s="152"/>
      <c r="R2" s="152"/>
      <c r="S2" s="152"/>
      <c r="T2" s="152"/>
    </row>
    <row r="3" spans="1:20" x14ac:dyDescent="0.2">
      <c r="A3" s="153" t="s">
        <v>1</v>
      </c>
      <c r="B3" s="152"/>
      <c r="C3" s="95"/>
      <c r="D3" s="95"/>
      <c r="E3" s="95"/>
      <c r="F3" s="95"/>
      <c r="G3" s="96"/>
      <c r="H3" s="95"/>
      <c r="I3" s="95"/>
      <c r="J3" s="96"/>
      <c r="K3" s="95"/>
      <c r="L3" s="152"/>
      <c r="M3" s="156"/>
      <c r="N3" s="157"/>
      <c r="O3" s="153"/>
      <c r="P3" s="153"/>
      <c r="Q3" s="153" t="s">
        <v>2</v>
      </c>
      <c r="R3" s="97"/>
      <c r="S3" s="158"/>
      <c r="T3" s="158"/>
    </row>
    <row r="4" spans="1:20" ht="11.25" customHeight="1" x14ac:dyDescent="0.2">
      <c r="A4" s="152"/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6"/>
      <c r="N4" s="156"/>
      <c r="O4" s="153"/>
      <c r="P4" s="153"/>
      <c r="Q4" s="153" t="s">
        <v>3</v>
      </c>
      <c r="R4" s="98"/>
      <c r="S4" s="158"/>
      <c r="T4" s="158"/>
    </row>
    <row r="5" spans="1:20" ht="13.15" customHeight="1" thickBot="1" x14ac:dyDescent="0.25">
      <c r="A5" s="152"/>
      <c r="B5" s="152"/>
      <c r="C5" s="152"/>
      <c r="D5" s="152"/>
      <c r="E5" s="152"/>
      <c r="F5" s="152"/>
      <c r="H5" s="152"/>
      <c r="I5" s="152"/>
      <c r="K5" s="152"/>
      <c r="L5" s="152"/>
      <c r="M5" s="152"/>
      <c r="N5" s="152"/>
      <c r="O5" s="152"/>
      <c r="P5" s="152"/>
      <c r="Q5" s="152"/>
      <c r="R5" s="152"/>
      <c r="S5" s="152"/>
      <c r="T5" s="152"/>
    </row>
    <row r="6" spans="1:20" ht="13.5" thickTop="1" x14ac:dyDescent="0.2">
      <c r="A6" s="159"/>
      <c r="B6" s="160"/>
      <c r="C6" s="161"/>
      <c r="D6" s="446" t="s">
        <v>4</v>
      </c>
      <c r="E6" s="447"/>
      <c r="F6" s="447"/>
      <c r="G6" s="447"/>
      <c r="H6" s="447"/>
      <c r="I6" s="447"/>
      <c r="J6" s="448"/>
      <c r="K6" s="443" t="s">
        <v>5</v>
      </c>
      <c r="L6" s="444"/>
      <c r="M6" s="444"/>
      <c r="N6" s="444"/>
      <c r="O6" s="444"/>
      <c r="P6" s="444"/>
      <c r="Q6" s="444"/>
      <c r="R6" s="445"/>
      <c r="S6" s="162" t="s">
        <v>6</v>
      </c>
      <c r="T6" s="163" t="s">
        <v>7</v>
      </c>
    </row>
    <row r="7" spans="1:20" ht="10.5" customHeight="1" thickBot="1" x14ac:dyDescent="0.25">
      <c r="A7" s="164"/>
      <c r="B7" s="165"/>
      <c r="C7" s="166"/>
      <c r="D7" s="449"/>
      <c r="E7" s="450"/>
      <c r="F7" s="450"/>
      <c r="G7" s="450"/>
      <c r="H7" s="450"/>
      <c r="I7" s="450"/>
      <c r="J7" s="451"/>
      <c r="K7" s="440" t="s">
        <v>8</v>
      </c>
      <c r="L7" s="441"/>
      <c r="M7" s="441"/>
      <c r="N7" s="441"/>
      <c r="O7" s="441"/>
      <c r="P7" s="441"/>
      <c r="Q7" s="441"/>
      <c r="R7" s="442"/>
      <c r="S7" s="167"/>
      <c r="T7" s="168"/>
    </row>
    <row r="8" spans="1:20" ht="24.75" customHeight="1" x14ac:dyDescent="0.2">
      <c r="A8" s="164"/>
      <c r="B8" s="169"/>
      <c r="C8" s="170"/>
      <c r="D8" s="171"/>
      <c r="E8" s="172" t="s">
        <v>9</v>
      </c>
      <c r="F8" s="172"/>
      <c r="G8" s="173"/>
      <c r="H8" s="172" t="s">
        <v>10</v>
      </c>
      <c r="I8" s="172"/>
      <c r="J8" s="173"/>
      <c r="K8" s="433" t="s">
        <v>11</v>
      </c>
      <c r="L8" s="434"/>
      <c r="M8" s="434"/>
      <c r="N8" s="174"/>
      <c r="O8" s="452" t="s">
        <v>102</v>
      </c>
      <c r="P8" s="453"/>
      <c r="Q8" s="263" t="s">
        <v>95</v>
      </c>
      <c r="R8" s="174"/>
      <c r="S8" s="175" t="s">
        <v>12</v>
      </c>
      <c r="T8" s="168"/>
    </row>
    <row r="9" spans="1:20" ht="78.75" customHeight="1" x14ac:dyDescent="0.2">
      <c r="A9" s="176"/>
      <c r="B9" s="177" t="s">
        <v>87</v>
      </c>
      <c r="C9" s="178" t="s">
        <v>16</v>
      </c>
      <c r="D9" s="178" t="s">
        <v>94</v>
      </c>
      <c r="E9" s="179" t="s">
        <v>92</v>
      </c>
      <c r="F9" s="180" t="s">
        <v>14</v>
      </c>
      <c r="G9" s="181" t="s">
        <v>15</v>
      </c>
      <c r="H9" s="179" t="s">
        <v>91</v>
      </c>
      <c r="I9" s="180" t="s">
        <v>14</v>
      </c>
      <c r="J9" s="181" t="s">
        <v>15</v>
      </c>
      <c r="K9" s="182" t="s">
        <v>17</v>
      </c>
      <c r="L9" s="182" t="s">
        <v>18</v>
      </c>
      <c r="M9" s="183" t="s">
        <v>19</v>
      </c>
      <c r="N9" s="184" t="s">
        <v>15</v>
      </c>
      <c r="O9" s="185" t="s">
        <v>93</v>
      </c>
      <c r="P9" s="186" t="s">
        <v>14</v>
      </c>
      <c r="Q9" s="264" t="s">
        <v>93</v>
      </c>
      <c r="R9" s="184" t="s">
        <v>15</v>
      </c>
      <c r="S9" s="187" t="s">
        <v>20</v>
      </c>
      <c r="T9" s="188" t="s">
        <v>21</v>
      </c>
    </row>
    <row r="10" spans="1:20" ht="13.5" thickBot="1" x14ac:dyDescent="0.25">
      <c r="A10" s="189" t="s">
        <v>22</v>
      </c>
      <c r="B10" s="190"/>
      <c r="C10" s="191"/>
      <c r="D10" s="192"/>
      <c r="E10" s="193"/>
      <c r="F10" s="194"/>
      <c r="G10" s="195"/>
      <c r="H10" s="193"/>
      <c r="I10" s="194"/>
      <c r="J10" s="195"/>
      <c r="K10" s="196"/>
      <c r="L10" s="196"/>
      <c r="M10" s="197"/>
      <c r="N10" s="198"/>
      <c r="O10" s="266"/>
      <c r="P10" s="193"/>
      <c r="Q10" s="197"/>
      <c r="R10" s="198"/>
      <c r="S10" s="199"/>
      <c r="T10" s="168"/>
    </row>
    <row r="11" spans="1:20" s="211" customFormat="1" ht="15.75" customHeight="1" x14ac:dyDescent="0.2">
      <c r="A11" s="200" t="s">
        <v>23</v>
      </c>
      <c r="B11" s="100"/>
      <c r="C11" s="99"/>
      <c r="D11" s="201" t="s">
        <v>24</v>
      </c>
      <c r="E11" s="99"/>
      <c r="F11" s="202">
        <v>3</v>
      </c>
      <c r="G11" s="203">
        <f>E11*F11</f>
        <v>0</v>
      </c>
      <c r="H11" s="105"/>
      <c r="I11" s="202">
        <v>8</v>
      </c>
      <c r="J11" s="203">
        <f>I11*H11</f>
        <v>0</v>
      </c>
      <c r="K11" s="204">
        <v>2</v>
      </c>
      <c r="L11" s="205">
        <v>7</v>
      </c>
      <c r="M11" s="202">
        <v>13</v>
      </c>
      <c r="N11" s="206">
        <f>IF(C11&gt;0,IF(C11&lt;16,K11,IF(C11&gt;27,M11,L11)),0)</f>
        <v>0</v>
      </c>
      <c r="O11" s="207"/>
      <c r="P11" s="208"/>
      <c r="Q11" s="265"/>
      <c r="R11" s="209"/>
      <c r="S11" s="99"/>
      <c r="T11" s="243">
        <f>IF(C11&gt;0,D11+G11+J11+N11-S11,0)</f>
        <v>0</v>
      </c>
    </row>
    <row r="12" spans="1:20" s="211" customFormat="1" x14ac:dyDescent="0.2">
      <c r="A12" s="212" t="s">
        <v>23</v>
      </c>
      <c r="B12" s="101"/>
      <c r="C12" s="102"/>
      <c r="D12" s="213">
        <v>22</v>
      </c>
      <c r="E12" s="102"/>
      <c r="F12" s="214">
        <v>3</v>
      </c>
      <c r="G12" s="215">
        <f t="shared" ref="G12:G29" si="0">E12*F12</f>
        <v>0</v>
      </c>
      <c r="H12" s="214" t="s">
        <v>25</v>
      </c>
      <c r="J12" s="216" t="s">
        <v>25</v>
      </c>
      <c r="K12" s="217">
        <v>2</v>
      </c>
      <c r="L12" s="218">
        <v>7</v>
      </c>
      <c r="M12" s="219">
        <v>13</v>
      </c>
      <c r="N12" s="220">
        <f t="shared" ref="N12:N29" si="1">IF(C12&gt;0,IF(C12&lt;16,K12,IF(C12&gt;27,M12,L12)),0)</f>
        <v>0</v>
      </c>
      <c r="O12" s="221"/>
      <c r="P12" s="222"/>
      <c r="Q12" s="221"/>
      <c r="R12" s="223"/>
      <c r="S12" s="102"/>
      <c r="T12" s="210">
        <f t="shared" ref="T12:T20" si="2">IF(C12&gt;0,D12+G12+N12-S12,0)</f>
        <v>0</v>
      </c>
    </row>
    <row r="13" spans="1:20" s="211" customFormat="1" x14ac:dyDescent="0.2">
      <c r="A13" s="212" t="s">
        <v>23</v>
      </c>
      <c r="B13" s="101"/>
      <c r="C13" s="102"/>
      <c r="D13" s="224">
        <v>22</v>
      </c>
      <c r="E13" s="102"/>
      <c r="F13" s="214">
        <v>3</v>
      </c>
      <c r="G13" s="215">
        <f t="shared" si="0"/>
        <v>0</v>
      </c>
      <c r="H13" s="214" t="s">
        <v>25</v>
      </c>
      <c r="I13" s="214" t="s">
        <v>25</v>
      </c>
      <c r="J13" s="216" t="s">
        <v>25</v>
      </c>
      <c r="K13" s="218">
        <v>2</v>
      </c>
      <c r="L13" s="218">
        <v>7</v>
      </c>
      <c r="M13" s="219">
        <v>13</v>
      </c>
      <c r="N13" s="220">
        <f t="shared" si="1"/>
        <v>0</v>
      </c>
      <c r="O13" s="221"/>
      <c r="P13" s="222"/>
      <c r="Q13" s="221"/>
      <c r="R13" s="223"/>
      <c r="S13" s="102"/>
      <c r="T13" s="210">
        <f t="shared" si="2"/>
        <v>0</v>
      </c>
    </row>
    <row r="14" spans="1:20" s="211" customFormat="1" ht="15" customHeight="1" x14ac:dyDescent="0.2">
      <c r="A14" s="212" t="s">
        <v>23</v>
      </c>
      <c r="B14" s="101"/>
      <c r="C14" s="102"/>
      <c r="D14" s="224">
        <v>22</v>
      </c>
      <c r="E14" s="102"/>
      <c r="F14" s="214">
        <v>3</v>
      </c>
      <c r="G14" s="215">
        <f t="shared" si="0"/>
        <v>0</v>
      </c>
      <c r="H14" s="214" t="s">
        <v>25</v>
      </c>
      <c r="I14" s="214" t="s">
        <v>25</v>
      </c>
      <c r="J14" s="216" t="s">
        <v>25</v>
      </c>
      <c r="K14" s="218">
        <v>2</v>
      </c>
      <c r="L14" s="218">
        <v>7</v>
      </c>
      <c r="M14" s="219">
        <v>13</v>
      </c>
      <c r="N14" s="220">
        <f t="shared" si="1"/>
        <v>0</v>
      </c>
      <c r="O14" s="221"/>
      <c r="P14" s="222"/>
      <c r="Q14" s="221"/>
      <c r="R14" s="303"/>
      <c r="S14" s="102"/>
      <c r="T14" s="210">
        <f t="shared" si="2"/>
        <v>0</v>
      </c>
    </row>
    <row r="15" spans="1:20" s="211" customFormat="1" ht="15" customHeight="1" x14ac:dyDescent="0.2">
      <c r="A15" s="212" t="s">
        <v>23</v>
      </c>
      <c r="B15" s="101"/>
      <c r="C15" s="102"/>
      <c r="D15" s="224">
        <v>22</v>
      </c>
      <c r="E15" s="102"/>
      <c r="F15" s="214">
        <v>3</v>
      </c>
      <c r="G15" s="215">
        <f t="shared" si="0"/>
        <v>0</v>
      </c>
      <c r="H15" s="214" t="s">
        <v>25</v>
      </c>
      <c r="I15" s="214" t="s">
        <v>25</v>
      </c>
      <c r="J15" s="216" t="s">
        <v>25</v>
      </c>
      <c r="K15" s="218">
        <v>2</v>
      </c>
      <c r="L15" s="218">
        <v>7</v>
      </c>
      <c r="M15" s="219">
        <v>13</v>
      </c>
      <c r="N15" s="220">
        <f t="shared" si="1"/>
        <v>0</v>
      </c>
      <c r="O15" s="221"/>
      <c r="P15" s="222"/>
      <c r="Q15" s="221"/>
      <c r="R15" s="303"/>
      <c r="S15" s="102"/>
      <c r="T15" s="210">
        <f t="shared" si="2"/>
        <v>0</v>
      </c>
    </row>
    <row r="16" spans="1:20" s="211" customFormat="1" ht="14.25" customHeight="1" x14ac:dyDescent="0.2">
      <c r="A16" s="212" t="s">
        <v>23</v>
      </c>
      <c r="B16" s="101"/>
      <c r="C16" s="102"/>
      <c r="D16" s="224">
        <v>22</v>
      </c>
      <c r="E16" s="102"/>
      <c r="F16" s="214">
        <v>3</v>
      </c>
      <c r="G16" s="215">
        <f t="shared" si="0"/>
        <v>0</v>
      </c>
      <c r="H16" s="214" t="s">
        <v>25</v>
      </c>
      <c r="I16" s="214" t="s">
        <v>25</v>
      </c>
      <c r="J16" s="216" t="s">
        <v>25</v>
      </c>
      <c r="K16" s="218">
        <v>2</v>
      </c>
      <c r="L16" s="218">
        <v>7</v>
      </c>
      <c r="M16" s="219">
        <v>13</v>
      </c>
      <c r="N16" s="220">
        <f t="shared" si="1"/>
        <v>0</v>
      </c>
      <c r="O16" s="221"/>
      <c r="P16" s="222"/>
      <c r="Q16" s="221"/>
      <c r="R16" s="303"/>
      <c r="S16" s="102"/>
      <c r="T16" s="210">
        <f t="shared" si="2"/>
        <v>0</v>
      </c>
    </row>
    <row r="17" spans="1:20" s="211" customFormat="1" ht="13.5" customHeight="1" x14ac:dyDescent="0.2">
      <c r="A17" s="212" t="s">
        <v>26</v>
      </c>
      <c r="B17" s="101"/>
      <c r="C17" s="102"/>
      <c r="D17" s="224">
        <v>24</v>
      </c>
      <c r="E17" s="102"/>
      <c r="F17" s="214">
        <v>3</v>
      </c>
      <c r="G17" s="215">
        <f t="shared" si="0"/>
        <v>0</v>
      </c>
      <c r="H17" s="214" t="s">
        <v>25</v>
      </c>
      <c r="I17" s="214" t="s">
        <v>25</v>
      </c>
      <c r="J17" s="216" t="s">
        <v>25</v>
      </c>
      <c r="K17" s="218">
        <v>2</v>
      </c>
      <c r="L17" s="218">
        <v>9</v>
      </c>
      <c r="M17" s="219">
        <v>17</v>
      </c>
      <c r="N17" s="220">
        <f t="shared" si="1"/>
        <v>0</v>
      </c>
      <c r="O17" s="221"/>
      <c r="P17" s="222"/>
      <c r="Q17" s="221"/>
      <c r="R17" s="303"/>
      <c r="S17" s="102"/>
      <c r="T17" s="210">
        <f t="shared" si="2"/>
        <v>0</v>
      </c>
    </row>
    <row r="18" spans="1:20" s="211" customFormat="1" ht="13.5" customHeight="1" x14ac:dyDescent="0.2">
      <c r="A18" s="212" t="s">
        <v>26</v>
      </c>
      <c r="B18" s="101"/>
      <c r="C18" s="102"/>
      <c r="D18" s="224">
        <v>24</v>
      </c>
      <c r="E18" s="102"/>
      <c r="F18" s="214">
        <v>3</v>
      </c>
      <c r="G18" s="215">
        <f t="shared" si="0"/>
        <v>0</v>
      </c>
      <c r="H18" s="214" t="s">
        <v>25</v>
      </c>
      <c r="I18" s="214" t="s">
        <v>25</v>
      </c>
      <c r="J18" s="216" t="s">
        <v>25</v>
      </c>
      <c r="K18" s="218">
        <v>2</v>
      </c>
      <c r="L18" s="218">
        <v>9</v>
      </c>
      <c r="M18" s="219">
        <v>17</v>
      </c>
      <c r="N18" s="220">
        <f t="shared" si="1"/>
        <v>0</v>
      </c>
      <c r="O18" s="221"/>
      <c r="P18" s="222"/>
      <c r="Q18" s="221"/>
      <c r="R18" s="303"/>
      <c r="S18" s="102"/>
      <c r="T18" s="210">
        <f t="shared" si="2"/>
        <v>0</v>
      </c>
    </row>
    <row r="19" spans="1:20" ht="15" customHeight="1" x14ac:dyDescent="0.2">
      <c r="A19" s="212" t="s">
        <v>26</v>
      </c>
      <c r="B19" s="101"/>
      <c r="C19" s="102"/>
      <c r="D19" s="224">
        <v>24</v>
      </c>
      <c r="E19" s="102"/>
      <c r="F19" s="214">
        <v>3</v>
      </c>
      <c r="G19" s="215">
        <f t="shared" si="0"/>
        <v>0</v>
      </c>
      <c r="H19" s="214" t="s">
        <v>25</v>
      </c>
      <c r="I19" s="214" t="s">
        <v>25</v>
      </c>
      <c r="J19" s="216" t="s">
        <v>25</v>
      </c>
      <c r="K19" s="218">
        <v>2</v>
      </c>
      <c r="L19" s="218">
        <v>9</v>
      </c>
      <c r="M19" s="219">
        <v>17</v>
      </c>
      <c r="N19" s="220">
        <f t="shared" si="1"/>
        <v>0</v>
      </c>
      <c r="O19" s="221"/>
      <c r="P19" s="222"/>
      <c r="Q19" s="221"/>
      <c r="R19" s="303"/>
      <c r="S19" s="102"/>
      <c r="T19" s="210">
        <f t="shared" si="2"/>
        <v>0</v>
      </c>
    </row>
    <row r="20" spans="1:20" ht="15" customHeight="1" thickBot="1" x14ac:dyDescent="0.25">
      <c r="A20" s="225" t="s">
        <v>26</v>
      </c>
      <c r="B20" s="103"/>
      <c r="C20" s="102"/>
      <c r="D20" s="227">
        <v>24</v>
      </c>
      <c r="E20" s="102"/>
      <c r="F20" s="228">
        <v>3</v>
      </c>
      <c r="G20" s="229">
        <f t="shared" si="0"/>
        <v>0</v>
      </c>
      <c r="H20" s="214" t="s">
        <v>25</v>
      </c>
      <c r="I20" s="214" t="s">
        <v>25</v>
      </c>
      <c r="J20" s="216" t="s">
        <v>25</v>
      </c>
      <c r="K20" s="230">
        <v>2</v>
      </c>
      <c r="L20" s="231">
        <v>9</v>
      </c>
      <c r="M20" s="232">
        <v>17</v>
      </c>
      <c r="N20" s="233">
        <f t="shared" si="1"/>
        <v>0</v>
      </c>
      <c r="O20" s="234"/>
      <c r="P20" s="235"/>
      <c r="Q20" s="234"/>
      <c r="R20" s="304"/>
      <c r="S20" s="102"/>
      <c r="T20" s="236">
        <f t="shared" si="2"/>
        <v>0</v>
      </c>
    </row>
    <row r="21" spans="1:20" ht="13.5" customHeight="1" x14ac:dyDescent="0.2">
      <c r="A21" s="237" t="s">
        <v>27</v>
      </c>
      <c r="B21" s="390"/>
      <c r="C21" s="99"/>
      <c r="D21" s="238">
        <v>25</v>
      </c>
      <c r="E21" s="99"/>
      <c r="F21" s="202">
        <v>3</v>
      </c>
      <c r="G21" s="203">
        <f t="shared" si="0"/>
        <v>0</v>
      </c>
      <c r="H21" s="105"/>
      <c r="I21" s="202">
        <v>8</v>
      </c>
      <c r="J21" s="203">
        <f>H21*I21</f>
        <v>0</v>
      </c>
      <c r="K21" s="239">
        <v>2</v>
      </c>
      <c r="L21" s="240" t="s">
        <v>28</v>
      </c>
      <c r="M21" s="241" t="s">
        <v>29</v>
      </c>
      <c r="N21" s="242">
        <f t="shared" si="1"/>
        <v>0</v>
      </c>
      <c r="O21" s="99"/>
      <c r="P21" s="301"/>
      <c r="Q21" s="99"/>
      <c r="R21" s="305"/>
      <c r="S21" s="99"/>
      <c r="T21" s="243">
        <f>IF(C21&gt;0,D21+G21+J21+N21-S21,0)</f>
        <v>0</v>
      </c>
    </row>
    <row r="22" spans="1:20" s="211" customFormat="1" ht="14.25" customHeight="1" x14ac:dyDescent="0.2">
      <c r="A22" s="212" t="s">
        <v>27</v>
      </c>
      <c r="B22" s="101"/>
      <c r="C22" s="102"/>
      <c r="D22" s="244">
        <v>25</v>
      </c>
      <c r="E22" s="102"/>
      <c r="F22" s="214">
        <v>3</v>
      </c>
      <c r="G22" s="215">
        <f t="shared" si="0"/>
        <v>0</v>
      </c>
      <c r="H22" s="214" t="s">
        <v>25</v>
      </c>
      <c r="I22" s="214" t="s">
        <v>25</v>
      </c>
      <c r="J22" s="216" t="s">
        <v>25</v>
      </c>
      <c r="K22" s="218">
        <v>2</v>
      </c>
      <c r="L22" s="245" t="s">
        <v>28</v>
      </c>
      <c r="M22" s="246" t="s">
        <v>29</v>
      </c>
      <c r="N22" s="220">
        <f t="shared" si="1"/>
        <v>0</v>
      </c>
      <c r="O22" s="150"/>
      <c r="P22" s="302"/>
      <c r="Q22" s="150"/>
      <c r="R22" s="305"/>
      <c r="S22" s="102"/>
      <c r="T22" s="210">
        <f t="shared" ref="T22:T29" si="3">IF(C22&gt;0,D22+G22+N22-S22,0)</f>
        <v>0</v>
      </c>
    </row>
    <row r="23" spans="1:20" s="211" customFormat="1" ht="13.5" customHeight="1" x14ac:dyDescent="0.2">
      <c r="A23" s="212" t="s">
        <v>27</v>
      </c>
      <c r="B23" s="391"/>
      <c r="C23" s="102"/>
      <c r="D23" s="244">
        <v>25</v>
      </c>
      <c r="E23" s="102"/>
      <c r="F23" s="214">
        <v>3</v>
      </c>
      <c r="G23" s="215">
        <f t="shared" si="0"/>
        <v>0</v>
      </c>
      <c r="H23" s="214" t="s">
        <v>25</v>
      </c>
      <c r="I23" s="214" t="s">
        <v>25</v>
      </c>
      <c r="J23" s="216" t="s">
        <v>25</v>
      </c>
      <c r="K23" s="239">
        <v>2</v>
      </c>
      <c r="L23" s="245" t="s">
        <v>28</v>
      </c>
      <c r="M23" s="246" t="s">
        <v>29</v>
      </c>
      <c r="N23" s="220">
        <f t="shared" si="1"/>
        <v>0</v>
      </c>
      <c r="O23" s="150"/>
      <c r="P23" s="302"/>
      <c r="Q23" s="150"/>
      <c r="R23" s="305"/>
      <c r="S23" s="102"/>
      <c r="T23" s="210">
        <f t="shared" si="3"/>
        <v>0</v>
      </c>
    </row>
    <row r="24" spans="1:20" ht="14.25" customHeight="1" x14ac:dyDescent="0.2">
      <c r="A24" s="212" t="s">
        <v>27</v>
      </c>
      <c r="B24" s="392"/>
      <c r="C24" s="102"/>
      <c r="D24" s="244">
        <v>25</v>
      </c>
      <c r="E24" s="102"/>
      <c r="F24" s="214">
        <v>3</v>
      </c>
      <c r="G24" s="215">
        <f t="shared" si="0"/>
        <v>0</v>
      </c>
      <c r="H24" s="214" t="s">
        <v>25</v>
      </c>
      <c r="I24" s="214" t="s">
        <v>25</v>
      </c>
      <c r="J24" s="216" t="s">
        <v>25</v>
      </c>
      <c r="K24" s="231">
        <v>2</v>
      </c>
      <c r="L24" s="245" t="s">
        <v>28</v>
      </c>
      <c r="M24" s="246" t="s">
        <v>29</v>
      </c>
      <c r="N24" s="220">
        <f t="shared" si="1"/>
        <v>0</v>
      </c>
      <c r="O24" s="150"/>
      <c r="P24" s="247"/>
      <c r="Q24" s="150"/>
      <c r="R24" s="305"/>
      <c r="S24" s="102"/>
      <c r="T24" s="210">
        <f t="shared" si="3"/>
        <v>0</v>
      </c>
    </row>
    <row r="25" spans="1:20" ht="15.75" customHeight="1" x14ac:dyDescent="0.2">
      <c r="A25" s="212" t="s">
        <v>27</v>
      </c>
      <c r="B25" s="392"/>
      <c r="C25" s="102"/>
      <c r="D25" s="244">
        <v>25</v>
      </c>
      <c r="E25" s="102"/>
      <c r="F25" s="214">
        <v>3</v>
      </c>
      <c r="G25" s="215">
        <f t="shared" si="0"/>
        <v>0</v>
      </c>
      <c r="H25" s="214" t="s">
        <v>25</v>
      </c>
      <c r="I25" s="214" t="s">
        <v>25</v>
      </c>
      <c r="J25" s="216" t="s">
        <v>25</v>
      </c>
      <c r="K25" s="231">
        <v>2</v>
      </c>
      <c r="L25" s="245" t="s">
        <v>28</v>
      </c>
      <c r="M25" s="246" t="s">
        <v>29</v>
      </c>
      <c r="N25" s="220">
        <f t="shared" si="1"/>
        <v>0</v>
      </c>
      <c r="O25" s="150"/>
      <c r="P25" s="247"/>
      <c r="Q25" s="150"/>
      <c r="R25" s="305"/>
      <c r="S25" s="102"/>
      <c r="T25" s="210">
        <f t="shared" si="3"/>
        <v>0</v>
      </c>
    </row>
    <row r="26" spans="1:20" ht="13.5" customHeight="1" x14ac:dyDescent="0.2">
      <c r="A26" s="212" t="s">
        <v>27</v>
      </c>
      <c r="B26" s="392"/>
      <c r="C26" s="102"/>
      <c r="D26" s="244">
        <v>25</v>
      </c>
      <c r="E26" s="102"/>
      <c r="F26" s="214">
        <v>3</v>
      </c>
      <c r="G26" s="215">
        <f t="shared" si="0"/>
        <v>0</v>
      </c>
      <c r="H26" s="214" t="s">
        <v>25</v>
      </c>
      <c r="I26" s="214" t="s">
        <v>25</v>
      </c>
      <c r="J26" s="216" t="s">
        <v>25</v>
      </c>
      <c r="K26" s="231">
        <v>2</v>
      </c>
      <c r="L26" s="245" t="s">
        <v>28</v>
      </c>
      <c r="M26" s="246" t="s">
        <v>29</v>
      </c>
      <c r="N26" s="220">
        <f t="shared" si="1"/>
        <v>0</v>
      </c>
      <c r="O26" s="150"/>
      <c r="P26" s="247"/>
      <c r="Q26" s="150"/>
      <c r="R26" s="305"/>
      <c r="S26" s="102"/>
      <c r="T26" s="210">
        <f t="shared" si="3"/>
        <v>0</v>
      </c>
    </row>
    <row r="27" spans="1:20" ht="13.5" customHeight="1" x14ac:dyDescent="0.2">
      <c r="A27" s="248" t="s">
        <v>30</v>
      </c>
      <c r="B27" s="392"/>
      <c r="C27" s="102"/>
      <c r="D27" s="244">
        <v>26</v>
      </c>
      <c r="E27" s="102"/>
      <c r="F27" s="214">
        <v>3</v>
      </c>
      <c r="G27" s="215">
        <f t="shared" si="0"/>
        <v>0</v>
      </c>
      <c r="H27" s="214" t="s">
        <v>25</v>
      </c>
      <c r="I27" s="214" t="s">
        <v>25</v>
      </c>
      <c r="J27" s="216" t="s">
        <v>25</v>
      </c>
      <c r="K27" s="231">
        <v>2</v>
      </c>
      <c r="L27" s="245" t="s">
        <v>28</v>
      </c>
      <c r="M27" s="246" t="s">
        <v>29</v>
      </c>
      <c r="N27" s="220">
        <f t="shared" si="1"/>
        <v>0</v>
      </c>
      <c r="O27" s="150"/>
      <c r="P27" s="302"/>
      <c r="Q27" s="150"/>
      <c r="R27" s="305"/>
      <c r="S27" s="102"/>
      <c r="T27" s="210">
        <f t="shared" si="3"/>
        <v>0</v>
      </c>
    </row>
    <row r="28" spans="1:20" x14ac:dyDescent="0.2">
      <c r="A28" s="212" t="s">
        <v>30</v>
      </c>
      <c r="B28" s="392"/>
      <c r="C28" s="102"/>
      <c r="D28" s="244">
        <v>26</v>
      </c>
      <c r="E28" s="102"/>
      <c r="F28" s="214">
        <v>3</v>
      </c>
      <c r="G28" s="215">
        <f t="shared" si="0"/>
        <v>0</v>
      </c>
      <c r="H28" s="214" t="s">
        <v>25</v>
      </c>
      <c r="I28" s="214" t="s">
        <v>25</v>
      </c>
      <c r="J28" s="216" t="s">
        <v>25</v>
      </c>
      <c r="K28" s="231">
        <v>2</v>
      </c>
      <c r="L28" s="245" t="s">
        <v>28</v>
      </c>
      <c r="M28" s="246" t="s">
        <v>29</v>
      </c>
      <c r="N28" s="220">
        <f t="shared" si="1"/>
        <v>0</v>
      </c>
      <c r="O28" s="150"/>
      <c r="P28" s="302"/>
      <c r="Q28" s="150"/>
      <c r="R28" s="305"/>
      <c r="S28" s="102"/>
      <c r="T28" s="210">
        <f t="shared" si="3"/>
        <v>0</v>
      </c>
    </row>
    <row r="29" spans="1:20" ht="15" customHeight="1" thickBot="1" x14ac:dyDescent="0.25">
      <c r="A29" s="225" t="s">
        <v>30</v>
      </c>
      <c r="B29" s="103"/>
      <c r="C29" s="104"/>
      <c r="D29" s="249">
        <v>26</v>
      </c>
      <c r="E29" s="104"/>
      <c r="F29" s="228">
        <v>3</v>
      </c>
      <c r="G29" s="229">
        <f t="shared" si="0"/>
        <v>0</v>
      </c>
      <c r="H29" s="228" t="s">
        <v>25</v>
      </c>
      <c r="I29" s="232" t="s">
        <v>25</v>
      </c>
      <c r="J29" s="250" t="s">
        <v>25</v>
      </c>
      <c r="K29" s="230">
        <v>2</v>
      </c>
      <c r="L29" s="251" t="s">
        <v>28</v>
      </c>
      <c r="M29" s="252" t="s">
        <v>29</v>
      </c>
      <c r="N29" s="233">
        <f t="shared" si="1"/>
        <v>0</v>
      </c>
      <c r="O29" s="270"/>
      <c r="P29" s="253"/>
      <c r="Q29" s="270"/>
      <c r="R29" s="306"/>
      <c r="S29" s="300"/>
      <c r="T29" s="210">
        <f t="shared" si="3"/>
        <v>0</v>
      </c>
    </row>
    <row r="30" spans="1:20" ht="15" customHeight="1" thickBot="1" x14ac:dyDescent="0.25">
      <c r="A30" s="307"/>
      <c r="B30" s="308"/>
      <c r="C30" s="310"/>
      <c r="D30" s="309"/>
      <c r="E30" s="310"/>
      <c r="F30" s="310"/>
      <c r="G30" s="311"/>
      <c r="H30" s="310"/>
      <c r="I30" s="310"/>
      <c r="J30" s="310"/>
      <c r="K30" s="455" t="s">
        <v>98</v>
      </c>
      <c r="L30" s="455"/>
      <c r="M30" s="455"/>
      <c r="N30" s="456"/>
      <c r="O30" s="312">
        <f>SUM(O21:O29)</f>
        <v>0</v>
      </c>
      <c r="P30" s="315" t="s">
        <v>99</v>
      </c>
      <c r="Q30" s="312"/>
      <c r="R30" s="313">
        <f>IF(O30&gt;0,10,0)</f>
        <v>0</v>
      </c>
      <c r="S30" s="300"/>
      <c r="T30" s="210">
        <f>R30-S30</f>
        <v>0</v>
      </c>
    </row>
    <row r="31" spans="1:20" ht="36.75" customHeight="1" thickTop="1" thickBot="1" x14ac:dyDescent="0.3">
      <c r="A31" s="254" t="s">
        <v>15</v>
      </c>
      <c r="B31" s="255" t="s">
        <v>32</v>
      </c>
      <c r="C31" s="256">
        <f>SUM(C11:C29)</f>
        <v>0</v>
      </c>
      <c r="D31" s="257" t="s">
        <v>32</v>
      </c>
      <c r="E31" s="256">
        <f>SUM(E11:E29)</f>
        <v>0</v>
      </c>
      <c r="F31" s="257" t="s">
        <v>32</v>
      </c>
      <c r="G31" s="257" t="s">
        <v>32</v>
      </c>
      <c r="H31" s="256">
        <f>H11+H21</f>
        <v>0</v>
      </c>
      <c r="I31" s="257" t="s">
        <v>32</v>
      </c>
      <c r="J31" s="256">
        <f>J11+J21</f>
        <v>0</v>
      </c>
      <c r="K31" s="257" t="s">
        <v>32</v>
      </c>
      <c r="L31" s="257" t="s">
        <v>32</v>
      </c>
      <c r="M31" s="257" t="s">
        <v>32</v>
      </c>
      <c r="N31" s="257" t="s">
        <v>32</v>
      </c>
      <c r="O31" s="256">
        <f>SUM(O21:O29)</f>
        <v>0</v>
      </c>
      <c r="P31" s="314" t="s">
        <v>32</v>
      </c>
      <c r="Q31" s="256">
        <f>SUM(Q21:Q29)</f>
        <v>0</v>
      </c>
      <c r="R31" s="314" t="s">
        <v>32</v>
      </c>
      <c r="S31" s="258">
        <f>SUM(S11:S29)</f>
        <v>0</v>
      </c>
      <c r="T31" s="259">
        <f>SUM(T11:T30)+SUM(T39:T40)+K43</f>
        <v>0</v>
      </c>
    </row>
    <row r="32" spans="1:20" ht="18.75" thickTop="1" x14ac:dyDescent="0.25">
      <c r="T32" s="260"/>
    </row>
    <row r="33" spans="1:20" ht="28.5" customHeight="1" thickBot="1" x14ac:dyDescent="0.25">
      <c r="A33" s="454" t="s">
        <v>101</v>
      </c>
      <c r="B33" s="454"/>
      <c r="C33" s="454"/>
      <c r="D33" s="454"/>
      <c r="E33" s="454"/>
      <c r="F33" s="454"/>
      <c r="G33" s="454"/>
      <c r="H33" s="454"/>
      <c r="I33" s="454"/>
      <c r="J33" s="454"/>
      <c r="K33" s="454"/>
      <c r="L33" s="454"/>
      <c r="M33" s="454"/>
      <c r="N33" s="454"/>
      <c r="O33" s="454"/>
      <c r="P33" s="454"/>
      <c r="Q33" s="454"/>
      <c r="R33" s="454"/>
      <c r="S33" s="454"/>
      <c r="T33" s="454"/>
    </row>
    <row r="34" spans="1:20" ht="13.5" thickTop="1" x14ac:dyDescent="0.2">
      <c r="A34" s="159"/>
      <c r="B34" s="160"/>
      <c r="C34" s="161"/>
      <c r="D34" s="446" t="s">
        <v>4</v>
      </c>
      <c r="E34" s="447"/>
      <c r="F34" s="447"/>
      <c r="G34" s="447"/>
      <c r="H34" s="447"/>
      <c r="I34" s="447"/>
      <c r="J34" s="448"/>
      <c r="K34" s="443" t="s">
        <v>5</v>
      </c>
      <c r="L34" s="444"/>
      <c r="M34" s="444"/>
      <c r="N34" s="444"/>
      <c r="O34" s="444"/>
      <c r="P34" s="444"/>
      <c r="Q34" s="444"/>
      <c r="R34" s="445"/>
      <c r="S34" s="162" t="s">
        <v>6</v>
      </c>
      <c r="T34" s="163" t="s">
        <v>7</v>
      </c>
    </row>
    <row r="35" spans="1:20" ht="10.5" customHeight="1" thickBot="1" x14ac:dyDescent="0.25">
      <c r="A35" s="164"/>
      <c r="B35" s="165"/>
      <c r="C35" s="166"/>
      <c r="D35" s="449"/>
      <c r="E35" s="450"/>
      <c r="F35" s="450"/>
      <c r="G35" s="450"/>
      <c r="H35" s="450"/>
      <c r="I35" s="450"/>
      <c r="J35" s="451"/>
      <c r="K35" s="440" t="s">
        <v>8</v>
      </c>
      <c r="L35" s="441"/>
      <c r="M35" s="441"/>
      <c r="N35" s="441"/>
      <c r="O35" s="441"/>
      <c r="P35" s="441"/>
      <c r="Q35" s="441"/>
      <c r="R35" s="442"/>
      <c r="S35" s="167"/>
      <c r="T35" s="168"/>
    </row>
    <row r="36" spans="1:20" ht="24.75" customHeight="1" x14ac:dyDescent="0.2">
      <c r="A36" s="164"/>
      <c r="B36" s="169"/>
      <c r="C36" s="170"/>
      <c r="D36" s="171"/>
      <c r="E36" s="437"/>
      <c r="F36" s="438"/>
      <c r="G36" s="439"/>
      <c r="H36" s="289"/>
      <c r="I36" s="290"/>
      <c r="J36" s="291"/>
      <c r="K36" s="433" t="s">
        <v>11</v>
      </c>
      <c r="L36" s="434"/>
      <c r="M36" s="434"/>
      <c r="N36" s="174"/>
      <c r="O36" s="435"/>
      <c r="P36" s="436"/>
      <c r="Q36" s="279"/>
      <c r="R36" s="280"/>
      <c r="S36" s="175" t="s">
        <v>12</v>
      </c>
      <c r="T36" s="168"/>
    </row>
    <row r="37" spans="1:20" ht="78.75" customHeight="1" x14ac:dyDescent="0.2">
      <c r="A37" s="176"/>
      <c r="B37" s="177" t="s">
        <v>100</v>
      </c>
      <c r="C37" s="178" t="s">
        <v>16</v>
      </c>
      <c r="D37" s="178" t="s">
        <v>94</v>
      </c>
      <c r="E37" s="276"/>
      <c r="F37" s="281"/>
      <c r="G37" s="292"/>
      <c r="H37" s="281"/>
      <c r="I37" s="281"/>
      <c r="J37" s="292"/>
      <c r="K37" s="182" t="s">
        <v>17</v>
      </c>
      <c r="L37" s="182" t="s">
        <v>18</v>
      </c>
      <c r="M37" s="183" t="s">
        <v>19</v>
      </c>
      <c r="N37" s="184" t="s">
        <v>15</v>
      </c>
      <c r="O37" s="276"/>
      <c r="P37" s="282"/>
      <c r="Q37" s="281"/>
      <c r="R37" s="277"/>
      <c r="S37" s="187" t="s">
        <v>20</v>
      </c>
      <c r="T37" s="188" t="s">
        <v>21</v>
      </c>
    </row>
    <row r="38" spans="1:20" ht="13.5" thickBot="1" x14ac:dyDescent="0.25">
      <c r="A38" s="189" t="s">
        <v>22</v>
      </c>
      <c r="B38" s="190"/>
      <c r="C38" s="191"/>
      <c r="D38" s="192"/>
      <c r="E38" s="283"/>
      <c r="F38" s="283"/>
      <c r="G38" s="293"/>
      <c r="H38" s="288"/>
      <c r="I38" s="267"/>
      <c r="J38" s="293"/>
      <c r="K38" s="196"/>
      <c r="L38" s="196"/>
      <c r="M38" s="197"/>
      <c r="N38" s="198"/>
      <c r="O38" s="278"/>
      <c r="P38" s="283"/>
      <c r="Q38" s="267"/>
      <c r="R38" s="267"/>
      <c r="S38" s="199"/>
      <c r="T38" s="199"/>
    </row>
    <row r="39" spans="1:20" s="211" customFormat="1" ht="24.75" customHeight="1" x14ac:dyDescent="0.2">
      <c r="A39" s="200" t="s">
        <v>31</v>
      </c>
      <c r="B39" s="275" t="s">
        <v>96</v>
      </c>
      <c r="C39" s="99"/>
      <c r="D39" s="298">
        <f>IF(Q31&gt;0,0,20)</f>
        <v>20</v>
      </c>
      <c r="E39" s="284"/>
      <c r="F39" s="286"/>
      <c r="G39" s="294"/>
      <c r="H39" s="297"/>
      <c r="I39" s="286"/>
      <c r="J39" s="294"/>
      <c r="K39" s="204">
        <v>2</v>
      </c>
      <c r="L39" s="205">
        <v>7</v>
      </c>
      <c r="M39" s="202">
        <v>13</v>
      </c>
      <c r="N39" s="206">
        <f>IF(C39&gt;0,IF(C39&lt;16,K39,IF(C39&gt;27,M39,L39)),0)</f>
        <v>0</v>
      </c>
      <c r="O39" s="284"/>
      <c r="P39" s="286"/>
      <c r="Q39" s="286"/>
      <c r="R39" s="287"/>
      <c r="S39" s="268"/>
      <c r="T39" s="274">
        <f>IF(D39=0,0,IF(C39&gt;0,D39+N39-S39,0))</f>
        <v>0</v>
      </c>
    </row>
    <row r="40" spans="1:20" s="211" customFormat="1" ht="15.75" customHeight="1" thickBot="1" x14ac:dyDescent="0.25">
      <c r="A40" s="269" t="s">
        <v>31</v>
      </c>
      <c r="B40" s="226" t="s">
        <v>97</v>
      </c>
      <c r="C40" s="270"/>
      <c r="D40" s="296">
        <f>IF(O30&gt;0,0,30)</f>
        <v>30</v>
      </c>
      <c r="E40" s="278"/>
      <c r="F40" s="283"/>
      <c r="G40" s="295"/>
      <c r="H40" s="288"/>
      <c r="I40" s="283"/>
      <c r="J40" s="295"/>
      <c r="K40" s="271">
        <v>2</v>
      </c>
      <c r="L40" s="230">
        <v>7</v>
      </c>
      <c r="M40" s="232">
        <v>13</v>
      </c>
      <c r="N40" s="272">
        <f>IF(C40&gt;0,IF(C40&lt;16,K40,IF(C40&gt;27,M40,L40)),0)</f>
        <v>0</v>
      </c>
      <c r="O40" s="278"/>
      <c r="P40" s="283"/>
      <c r="Q40" s="283"/>
      <c r="R40" s="285"/>
      <c r="S40" s="270"/>
      <c r="T40" s="273">
        <f>IF(D40=0,0,IF(C40&gt;0,D40+N40-S40,0))</f>
        <v>0</v>
      </c>
    </row>
    <row r="41" spans="1:20" x14ac:dyDescent="0.2">
      <c r="D41" s="299"/>
    </row>
    <row r="42" spans="1:20" customFormat="1" x14ac:dyDescent="0.2">
      <c r="A42" s="396" t="s">
        <v>104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20" customFormat="1" ht="24" customHeight="1" x14ac:dyDescent="0.2">
      <c r="A43" s="396" t="s">
        <v>105</v>
      </c>
      <c r="B43" s="1"/>
      <c r="C43" s="1"/>
      <c r="D43" s="393"/>
      <c r="E43" s="1"/>
      <c r="F43" s="1" t="s">
        <v>106</v>
      </c>
      <c r="G43" s="1"/>
      <c r="H43" s="1"/>
      <c r="I43" s="1"/>
      <c r="J43" s="1"/>
      <c r="K43" s="393"/>
    </row>
    <row r="44" spans="1:20" customFormat="1" ht="16.149999999999999" customHeight="1" x14ac:dyDescent="0.2">
      <c r="A44" s="1"/>
      <c r="B44" s="1"/>
      <c r="C44" s="1"/>
      <c r="D44" s="394"/>
      <c r="E44" s="1"/>
      <c r="F44" s="1"/>
      <c r="G44" s="1"/>
      <c r="H44" s="1"/>
      <c r="I44" s="1"/>
      <c r="J44" s="1"/>
      <c r="K44" s="394"/>
    </row>
    <row r="45" spans="1:20" x14ac:dyDescent="0.2">
      <c r="B45" s="395" t="s">
        <v>34</v>
      </c>
    </row>
    <row r="46" spans="1:20" x14ac:dyDescent="0.2">
      <c r="B46" s="154" t="s">
        <v>80</v>
      </c>
      <c r="F46" s="211"/>
      <c r="G46" s="211"/>
      <c r="H46" s="261"/>
      <c r="I46" s="261"/>
      <c r="J46" s="261"/>
      <c r="K46" s="261"/>
      <c r="L46" s="261"/>
      <c r="M46" s="261"/>
      <c r="O46" s="211"/>
      <c r="P46" s="211"/>
      <c r="Q46" s="211"/>
    </row>
    <row r="47" spans="1:20" x14ac:dyDescent="0.2">
      <c r="B47" s="154" t="s">
        <v>35</v>
      </c>
      <c r="J47" s="154">
        <v>16</v>
      </c>
    </row>
    <row r="49" spans="1:18" x14ac:dyDescent="0.2">
      <c r="A49" s="154" t="s">
        <v>36</v>
      </c>
      <c r="B49" s="154" t="s">
        <v>37</v>
      </c>
    </row>
    <row r="50" spans="1:18" x14ac:dyDescent="0.2">
      <c r="B50" s="154" t="s">
        <v>38</v>
      </c>
    </row>
    <row r="51" spans="1:18" x14ac:dyDescent="0.2">
      <c r="B51" s="154" t="s">
        <v>39</v>
      </c>
    </row>
    <row r="52" spans="1:18" x14ac:dyDescent="0.2">
      <c r="B52" s="154" t="s">
        <v>40</v>
      </c>
      <c r="E52" s="262" t="s">
        <v>41</v>
      </c>
      <c r="F52" s="261"/>
      <c r="G52" s="261"/>
      <c r="H52" s="261"/>
      <c r="I52" s="261"/>
      <c r="J52" s="261"/>
      <c r="K52" s="261"/>
      <c r="L52" s="261"/>
      <c r="M52" s="261"/>
      <c r="N52" s="261"/>
      <c r="O52" s="211"/>
      <c r="P52" s="211"/>
      <c r="Q52" s="211"/>
      <c r="R52" s="211"/>
    </row>
    <row r="53" spans="1:18" x14ac:dyDescent="0.2">
      <c r="K53" s="154">
        <v>16</v>
      </c>
    </row>
  </sheetData>
  <sheetProtection selectLockedCells="1"/>
  <mergeCells count="13">
    <mergeCell ref="D6:J7"/>
    <mergeCell ref="K8:M8"/>
    <mergeCell ref="O8:P8"/>
    <mergeCell ref="D34:J35"/>
    <mergeCell ref="K7:R7"/>
    <mergeCell ref="K6:R6"/>
    <mergeCell ref="A33:T33"/>
    <mergeCell ref="K30:N30"/>
    <mergeCell ref="K36:M36"/>
    <mergeCell ref="O36:P36"/>
    <mergeCell ref="E36:G36"/>
    <mergeCell ref="K35:R35"/>
    <mergeCell ref="K34:R34"/>
  </mergeCells>
  <phoneticPr fontId="16" type="noConversion"/>
  <pageMargins left="0.28999999999999998" right="0.8" top="0.98425196850393704" bottom="0.71" header="0.51181102362204722" footer="0.51181102362204722"/>
  <pageSetup paperSize="9" scale="78" fitToHeight="0" orientation="landscape" r:id="rId1"/>
  <headerFooter alignWithMargins="0"/>
  <rowBreaks count="1" manualBreakCount="1">
    <brk id="32" max="19" man="1"/>
  </rowBreaks>
  <ignoredErrors>
    <ignoredError sqref="L21:M2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5</vt:i4>
      </vt:variant>
    </vt:vector>
  </HeadingPairs>
  <TitlesOfParts>
    <vt:vector size="10" baseType="lpstr">
      <vt:lpstr>Logo</vt:lpstr>
      <vt:lpstr>BasisinfoFAK</vt:lpstr>
      <vt:lpstr>FAK</vt:lpstr>
      <vt:lpstr>BasisinfoBFS</vt:lpstr>
      <vt:lpstr>BFS</vt:lpstr>
      <vt:lpstr>BasisinfoBFS!Druckbereich</vt:lpstr>
      <vt:lpstr>BasisinfoFAK!Druckbereich</vt:lpstr>
      <vt:lpstr>BFS!Druckbereich</vt:lpstr>
      <vt:lpstr>FAK!Druckbereich</vt:lpstr>
      <vt:lpstr>Logo!Druckbereich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Lucha_W</dc:creator>
  <cp:lastModifiedBy>Rosmann, Matthias (StMUK)</cp:lastModifiedBy>
  <cp:lastPrinted>2020-03-05T13:15:02Z</cp:lastPrinted>
  <dcterms:created xsi:type="dcterms:W3CDTF">2000-10-09T12:59:10Z</dcterms:created>
  <dcterms:modified xsi:type="dcterms:W3CDTF">2025-09-17T10:13:32Z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-1934806861</vt:i4>
  </property>
  <property fmtid="{D5CDD505-2E9C-101B-9397-08002B2CF9AE}" pid="3" name="_EmailSubject">
    <vt:lpwstr>LEBE_Sprachen</vt:lpwstr>
  </property>
  <property fmtid="{D5CDD505-2E9C-101B-9397-08002B2CF9AE}" pid="4" name="_AuthorEmail">
    <vt:lpwstr>Helmut.Gleixner@stmuk.bayern.de</vt:lpwstr>
  </property>
  <property fmtid="{D5CDD505-2E9C-101B-9397-08002B2CF9AE}" pid="5" name="_AuthorEmailDisplayName">
    <vt:lpwstr>Gleixner Helmut (StMUK)</vt:lpwstr>
  </property>
  <property fmtid="{D5CDD505-2E9C-101B-9397-08002B2CF9AE}" pid="6" name="_PreviousAdHocReviewCycleID">
    <vt:i4>-1600894348</vt:i4>
  </property>
  <property fmtid="{D5CDD505-2E9C-101B-9397-08002B2CF9AE}" pid="7" name="_ReviewingToolsShownOnce">
    <vt:lpwstr/>
  </property>
</Properties>
</file>